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9995" windowHeight="8190"/>
  </bookViews>
  <sheets>
    <sheet name="Feuil1" sheetId="1" r:id="rId1"/>
    <sheet name="Feuil2" sheetId="2" r:id="rId2"/>
    <sheet name="Feuil3" sheetId="3" r:id="rId3"/>
  </sheets>
  <definedNames>
    <definedName name="_xlnm.Print_Area" localSheetId="0">Feuil1!$AF$33:$AV$65</definedName>
  </definedNames>
  <calcPr calcId="125725"/>
</workbook>
</file>

<file path=xl/calcChain.xml><?xml version="1.0" encoding="utf-8"?>
<calcChain xmlns="http://schemas.openxmlformats.org/spreadsheetml/2006/main">
  <c r="CC7" i="1"/>
  <c r="CC5"/>
  <c r="BU11" s="1"/>
  <c r="CB7"/>
  <c r="CC11" s="1"/>
  <c r="CB5"/>
  <c r="BU13" s="1"/>
  <c r="BY7"/>
  <c r="BY5"/>
  <c r="BX7"/>
  <c r="BY11" s="1"/>
  <c r="BX5"/>
  <c r="BU7"/>
  <c r="BU5"/>
  <c r="BT11" s="1"/>
  <c r="BT7"/>
  <c r="BT5"/>
  <c r="BT13" s="1"/>
  <c r="BQ7"/>
  <c r="BX11" s="1"/>
  <c r="CB15" s="1"/>
  <c r="BQ5"/>
  <c r="BP7"/>
  <c r="BX13" s="1"/>
  <c r="BP5"/>
  <c r="BP11" s="1"/>
  <c r="BL7"/>
  <c r="BK7"/>
  <c r="BL11" s="1"/>
  <c r="BH7"/>
  <c r="BG7"/>
  <c r="BH11" s="1"/>
  <c r="BD7"/>
  <c r="BK13" s="1"/>
  <c r="BC7"/>
  <c r="AZ7"/>
  <c r="BG13" s="1"/>
  <c r="AY7"/>
  <c r="BL5"/>
  <c r="BK5"/>
  <c r="BD11" s="1"/>
  <c r="BH5"/>
  <c r="BG5"/>
  <c r="AZ11" s="1"/>
  <c r="BC5"/>
  <c r="AZ5"/>
  <c r="BD5"/>
  <c r="AY5"/>
  <c r="AY11" s="1"/>
  <c r="CC13" l="1"/>
  <c r="BL17"/>
  <c r="BL13"/>
  <c r="BY13"/>
  <c r="CB17" s="1"/>
  <c r="BH21" s="1"/>
  <c r="BH13"/>
  <c r="BK17" s="1"/>
  <c r="BT15"/>
  <c r="CB13"/>
  <c r="CC17" s="1"/>
  <c r="BL21" s="1"/>
  <c r="BC17"/>
  <c r="BG11"/>
  <c r="BK15" s="1"/>
  <c r="BH23" s="1"/>
  <c r="CB11"/>
  <c r="CC15" s="1"/>
  <c r="BH19" s="1"/>
  <c r="BT17"/>
  <c r="BD17"/>
  <c r="BK11"/>
  <c r="BL15" s="1"/>
  <c r="BL23" s="1"/>
  <c r="BD15"/>
  <c r="BC15"/>
  <c r="BX15"/>
  <c r="BQ11"/>
  <c r="BD13"/>
  <c r="AZ17" s="1"/>
  <c r="BQ13"/>
  <c r="BG15"/>
  <c r="BG23" s="1"/>
  <c r="AZ13"/>
  <c r="BQ17"/>
  <c r="BC13"/>
  <c r="BQ15"/>
  <c r="BP15"/>
  <c r="BP13"/>
  <c r="BP17" s="1"/>
  <c r="BC11"/>
  <c r="BH15" s="1"/>
  <c r="BK23" s="1"/>
  <c r="AZ15"/>
  <c r="AY13"/>
  <c r="AY15"/>
  <c r="BC23" s="1"/>
  <c r="AY17"/>
  <c r="BY15"/>
  <c r="BY17"/>
  <c r="BX17"/>
  <c r="BC21"/>
  <c r="BC19"/>
  <c r="AZ27"/>
  <c r="BH17"/>
  <c r="BG17"/>
  <c r="AY27"/>
  <c r="M10"/>
  <c r="S8" s="1"/>
  <c r="AI5" s="1"/>
  <c r="M9"/>
  <c r="S12" s="1"/>
  <c r="AI9" s="1"/>
  <c r="M8"/>
  <c r="M7"/>
  <c r="P9" s="1"/>
  <c r="AH6" s="1"/>
  <c r="M24"/>
  <c r="S22" s="1"/>
  <c r="AM5" s="1"/>
  <c r="M23"/>
  <c r="V23" s="1"/>
  <c r="M22"/>
  <c r="P26" s="1"/>
  <c r="AL9" s="1"/>
  <c r="M21"/>
  <c r="P21" s="1"/>
  <c r="AL4" s="1"/>
  <c r="M43"/>
  <c r="V43" s="1"/>
  <c r="M42"/>
  <c r="S42" s="1"/>
  <c r="AQ6" s="1"/>
  <c r="M41"/>
  <c r="P45" s="1"/>
  <c r="AP9" s="1"/>
  <c r="M40"/>
  <c r="P40" s="1"/>
  <c r="AP4" s="1"/>
  <c r="M55"/>
  <c r="S56" s="1"/>
  <c r="AU8" s="1"/>
  <c r="M54"/>
  <c r="S57" s="1"/>
  <c r="AU9" s="1"/>
  <c r="M53"/>
  <c r="P55" s="1"/>
  <c r="AT7" s="1"/>
  <c r="M52"/>
  <c r="M76"/>
  <c r="V76" s="1"/>
  <c r="M75"/>
  <c r="S75" s="1"/>
  <c r="AI39" s="1"/>
  <c r="M74"/>
  <c r="M73"/>
  <c r="P73" s="1"/>
  <c r="AH37" s="1"/>
  <c r="M88"/>
  <c r="M87"/>
  <c r="V87" s="1"/>
  <c r="M86"/>
  <c r="P90" s="1"/>
  <c r="AL42" s="1"/>
  <c r="M85"/>
  <c r="P87" s="1"/>
  <c r="AL39" s="1"/>
  <c r="AB10"/>
  <c r="AA10" s="1"/>
  <c r="Z10"/>
  <c r="Y10" s="1"/>
  <c r="X10"/>
  <c r="AB9"/>
  <c r="AA9" s="1"/>
  <c r="Z9"/>
  <c r="Y9" s="1"/>
  <c r="X9"/>
  <c r="W9" s="1"/>
  <c r="V9"/>
  <c r="AB8"/>
  <c r="AA8" s="1"/>
  <c r="Z8"/>
  <c r="Y8" s="1"/>
  <c r="X8"/>
  <c r="P12"/>
  <c r="AH9" s="1"/>
  <c r="AB7"/>
  <c r="AA7" s="1"/>
  <c r="Z7"/>
  <c r="Y7" s="1"/>
  <c r="X7"/>
  <c r="W7" s="1"/>
  <c r="P7"/>
  <c r="AH4" s="1"/>
  <c r="AB24"/>
  <c r="AA24" s="1"/>
  <c r="Z24"/>
  <c r="Y24" s="1"/>
  <c r="X24"/>
  <c r="V24"/>
  <c r="AB23"/>
  <c r="AA23" s="1"/>
  <c r="Z23"/>
  <c r="Y23" s="1"/>
  <c r="X23"/>
  <c r="W23" s="1"/>
  <c r="AB22"/>
  <c r="AA22" s="1"/>
  <c r="Z22"/>
  <c r="Y22" s="1"/>
  <c r="X22"/>
  <c r="W22" s="1"/>
  <c r="AB21"/>
  <c r="AA21" s="1"/>
  <c r="Z21"/>
  <c r="Y21" s="1"/>
  <c r="X21"/>
  <c r="W21" s="1"/>
  <c r="AB43"/>
  <c r="AA43" s="1"/>
  <c r="Z43"/>
  <c r="Y43" s="1"/>
  <c r="X43"/>
  <c r="AB42"/>
  <c r="AA42" s="1"/>
  <c r="Z42"/>
  <c r="Y42" s="1"/>
  <c r="X42"/>
  <c r="W42" s="1"/>
  <c r="AB41"/>
  <c r="AA41" s="1"/>
  <c r="Z41"/>
  <c r="Y41" s="1"/>
  <c r="X41"/>
  <c r="AB40"/>
  <c r="AA40" s="1"/>
  <c r="Z40"/>
  <c r="Y40" s="1"/>
  <c r="X40"/>
  <c r="W40" s="1"/>
  <c r="AB55"/>
  <c r="AA55" s="1"/>
  <c r="Z55"/>
  <c r="Y55" s="1"/>
  <c r="X55"/>
  <c r="W55" s="1"/>
  <c r="AB54"/>
  <c r="AA54" s="1"/>
  <c r="Z54"/>
  <c r="Y54" s="1"/>
  <c r="X54"/>
  <c r="AB53"/>
  <c r="AA53" s="1"/>
  <c r="Z53"/>
  <c r="Y53" s="1"/>
  <c r="X53"/>
  <c r="W53" s="1"/>
  <c r="AB52"/>
  <c r="AA52" s="1"/>
  <c r="Z52"/>
  <c r="Y52" s="1"/>
  <c r="X52"/>
  <c r="AD52" s="1"/>
  <c r="S52"/>
  <c r="AU4" s="1"/>
  <c r="P54"/>
  <c r="AT6" s="1"/>
  <c r="AB76"/>
  <c r="AA76" s="1"/>
  <c r="Z76"/>
  <c r="Y76" s="1"/>
  <c r="X76"/>
  <c r="AB75"/>
  <c r="AA75" s="1"/>
  <c r="Z75"/>
  <c r="Y75" s="1"/>
  <c r="X75"/>
  <c r="W75" s="1"/>
  <c r="AB74"/>
  <c r="AA74" s="1"/>
  <c r="Z74"/>
  <c r="Y74" s="1"/>
  <c r="X74"/>
  <c r="W74" s="1"/>
  <c r="S74"/>
  <c r="AI38" s="1"/>
  <c r="P74"/>
  <c r="AH38" s="1"/>
  <c r="P78"/>
  <c r="AH42" s="1"/>
  <c r="AB73"/>
  <c r="AA73" s="1"/>
  <c r="Z73"/>
  <c r="Y73" s="1"/>
  <c r="X73"/>
  <c r="W73" s="1"/>
  <c r="AB88"/>
  <c r="AA88" s="1"/>
  <c r="Z88"/>
  <c r="Y88" s="1"/>
  <c r="X88"/>
  <c r="V88"/>
  <c r="AB87"/>
  <c r="AA87" s="1"/>
  <c r="Z87"/>
  <c r="Y87" s="1"/>
  <c r="X87"/>
  <c r="W87" s="1"/>
  <c r="AB86"/>
  <c r="AA86" s="1"/>
  <c r="Z86"/>
  <c r="Y86" s="1"/>
  <c r="X86"/>
  <c r="W86" s="1"/>
  <c r="S86"/>
  <c r="AM38" s="1"/>
  <c r="AB85"/>
  <c r="AA85" s="1"/>
  <c r="Z85"/>
  <c r="Y85" s="1"/>
  <c r="X85"/>
  <c r="W85" s="1"/>
  <c r="P85"/>
  <c r="AL37" s="1"/>
  <c r="M109"/>
  <c r="V109" s="1"/>
  <c r="M108"/>
  <c r="V108" s="1"/>
  <c r="M107"/>
  <c r="P111" s="1"/>
  <c r="AP42" s="1"/>
  <c r="M106"/>
  <c r="V106" s="1"/>
  <c r="AB109"/>
  <c r="AA109" s="1"/>
  <c r="Z109"/>
  <c r="Y109" s="1"/>
  <c r="X109"/>
  <c r="W109" s="1"/>
  <c r="AB108"/>
  <c r="AA108" s="1"/>
  <c r="Z108"/>
  <c r="Y108" s="1"/>
  <c r="X108"/>
  <c r="AB107"/>
  <c r="AA107" s="1"/>
  <c r="Z107"/>
  <c r="Y107" s="1"/>
  <c r="X107"/>
  <c r="W107" s="1"/>
  <c r="AB106"/>
  <c r="AA106" s="1"/>
  <c r="Z106"/>
  <c r="Y106" s="1"/>
  <c r="X106"/>
  <c r="AB122"/>
  <c r="AA122" s="1"/>
  <c r="Z122"/>
  <c r="Y122" s="1"/>
  <c r="X122"/>
  <c r="W122" s="1"/>
  <c r="AB121"/>
  <c r="AA121" s="1"/>
  <c r="Z121"/>
  <c r="Y121" s="1"/>
  <c r="X121"/>
  <c r="W121" s="1"/>
  <c r="AB120"/>
  <c r="AA120" s="1"/>
  <c r="Z120"/>
  <c r="Y120" s="1"/>
  <c r="X120"/>
  <c r="W120" s="1"/>
  <c r="AB119"/>
  <c r="AA119" s="1"/>
  <c r="Z119"/>
  <c r="Y119" s="1"/>
  <c r="X119"/>
  <c r="W119" s="1"/>
  <c r="V122"/>
  <c r="V121"/>
  <c r="V120"/>
  <c r="V119"/>
  <c r="S124"/>
  <c r="AU42" s="1"/>
  <c r="P124"/>
  <c r="AT42" s="1"/>
  <c r="S123"/>
  <c r="AU41" s="1"/>
  <c r="P123"/>
  <c r="AT41" s="1"/>
  <c r="S122"/>
  <c r="AU40" s="1"/>
  <c r="S121"/>
  <c r="AU39" s="1"/>
  <c r="P122"/>
  <c r="AT40" s="1"/>
  <c r="P121"/>
  <c r="AT39" s="1"/>
  <c r="S120"/>
  <c r="P120"/>
  <c r="S119"/>
  <c r="P119"/>
  <c r="V75" l="1"/>
  <c r="P77"/>
  <c r="AH41" s="1"/>
  <c r="V21"/>
  <c r="V10"/>
  <c r="V40"/>
  <c r="S90"/>
  <c r="AM42" s="1"/>
  <c r="P89"/>
  <c r="AL41" s="1"/>
  <c r="V85"/>
  <c r="V73"/>
  <c r="P53"/>
  <c r="AT5" s="1"/>
  <c r="V42"/>
  <c r="P44"/>
  <c r="AP8" s="1"/>
  <c r="S26"/>
  <c r="AM9" s="1"/>
  <c r="P25"/>
  <c r="AL8" s="1"/>
  <c r="P23"/>
  <c r="AL6" s="1"/>
  <c r="P8"/>
  <c r="AH5" s="1"/>
  <c r="S9"/>
  <c r="AI6" s="1"/>
  <c r="P11"/>
  <c r="AH8" s="1"/>
  <c r="V7"/>
  <c r="AY21"/>
  <c r="AY19"/>
  <c r="BG19"/>
  <c r="AZ31"/>
  <c r="AZ23"/>
  <c r="AY31"/>
  <c r="BD25"/>
  <c r="AZ25"/>
  <c r="BU17"/>
  <c r="BL19"/>
  <c r="BU15"/>
  <c r="BD19" s="1"/>
  <c r="BD23"/>
  <c r="BC25"/>
  <c r="BG21"/>
  <c r="AY23"/>
  <c r="BK21"/>
  <c r="AY25"/>
  <c r="BK19"/>
  <c r="AC55"/>
  <c r="AD43"/>
  <c r="AD41"/>
  <c r="W41"/>
  <c r="AC41" s="1"/>
  <c r="AD22"/>
  <c r="AC22"/>
  <c r="AD8"/>
  <c r="AD10"/>
  <c r="S108"/>
  <c r="AQ39" s="1"/>
  <c r="AC121"/>
  <c r="S111"/>
  <c r="AQ42" s="1"/>
  <c r="AD54"/>
  <c r="AC40"/>
  <c r="AD24"/>
  <c r="W8"/>
  <c r="AC8" s="1"/>
  <c r="AC122"/>
  <c r="AC120"/>
  <c r="M119"/>
  <c r="AT37"/>
  <c r="M121"/>
  <c r="AT38"/>
  <c r="M120"/>
  <c r="AU37"/>
  <c r="M122"/>
  <c r="AU38"/>
  <c r="S106"/>
  <c r="AQ37" s="1"/>
  <c r="S107"/>
  <c r="AQ38" s="1"/>
  <c r="S109"/>
  <c r="AQ40" s="1"/>
  <c r="S110"/>
  <c r="AQ41" s="1"/>
  <c r="V107"/>
  <c r="P106"/>
  <c r="AP37" s="1"/>
  <c r="P107"/>
  <c r="AP38" s="1"/>
  <c r="P108"/>
  <c r="AP39" s="1"/>
  <c r="P109"/>
  <c r="AP40" s="1"/>
  <c r="P110"/>
  <c r="AP41" s="1"/>
  <c r="AC87"/>
  <c r="AC73"/>
  <c r="W52"/>
  <c r="AC52" s="1"/>
  <c r="AE52" s="1"/>
  <c r="W54"/>
  <c r="AC54" s="1"/>
  <c r="V55"/>
  <c r="P57"/>
  <c r="AT9" s="1"/>
  <c r="S41"/>
  <c r="AQ5" s="1"/>
  <c r="AC23"/>
  <c r="W24"/>
  <c r="AC24" s="1"/>
  <c r="AC9"/>
  <c r="W10"/>
  <c r="AC10" s="1"/>
  <c r="P22"/>
  <c r="AL5" s="1"/>
  <c r="S23"/>
  <c r="AM6" s="1"/>
  <c r="P41"/>
  <c r="AP5" s="1"/>
  <c r="S53"/>
  <c r="AU5" s="1"/>
  <c r="V53"/>
  <c r="AD74"/>
  <c r="AC75"/>
  <c r="AD76"/>
  <c r="AC74"/>
  <c r="AD86"/>
  <c r="AD88"/>
  <c r="AC86"/>
  <c r="W88"/>
  <c r="AC88" s="1"/>
  <c r="P86"/>
  <c r="AL38" s="1"/>
  <c r="S87"/>
  <c r="AM39" s="1"/>
  <c r="AC7"/>
  <c r="AD7"/>
  <c r="AD9"/>
  <c r="S10"/>
  <c r="AI7" s="1"/>
  <c r="S11"/>
  <c r="AI8" s="1"/>
  <c r="S7"/>
  <c r="AI4" s="1"/>
  <c r="V8"/>
  <c r="P10"/>
  <c r="AH7" s="1"/>
  <c r="AC21"/>
  <c r="AD21"/>
  <c r="AD23"/>
  <c r="S24"/>
  <c r="AM7" s="1"/>
  <c r="S25"/>
  <c r="AM8" s="1"/>
  <c r="S21"/>
  <c r="AM4" s="1"/>
  <c r="V22"/>
  <c r="P24"/>
  <c r="AL7" s="1"/>
  <c r="AC42"/>
  <c r="AD40"/>
  <c r="P42"/>
  <c r="AP6" s="1"/>
  <c r="AD42"/>
  <c r="S43"/>
  <c r="AQ7" s="1"/>
  <c r="W43"/>
  <c r="AC43" s="1"/>
  <c r="S44"/>
  <c r="AQ8" s="1"/>
  <c r="S45"/>
  <c r="AQ9" s="1"/>
  <c r="S40"/>
  <c r="AQ4" s="1"/>
  <c r="V41"/>
  <c r="P43"/>
  <c r="AP7" s="1"/>
  <c r="AC53"/>
  <c r="AD53"/>
  <c r="S54"/>
  <c r="AU6" s="1"/>
  <c r="AD55"/>
  <c r="P56"/>
  <c r="AT8" s="1"/>
  <c r="P52"/>
  <c r="AT4" s="1"/>
  <c r="V52"/>
  <c r="V54"/>
  <c r="S55"/>
  <c r="AU7" s="1"/>
  <c r="AD73"/>
  <c r="P75"/>
  <c r="AH39" s="1"/>
  <c r="AD75"/>
  <c r="S76"/>
  <c r="AI40" s="1"/>
  <c r="W76"/>
  <c r="AC76" s="1"/>
  <c r="S77"/>
  <c r="AI41" s="1"/>
  <c r="S78"/>
  <c r="AI42" s="1"/>
  <c r="S73"/>
  <c r="AI37" s="1"/>
  <c r="V74"/>
  <c r="P76"/>
  <c r="AH40" s="1"/>
  <c r="AC85"/>
  <c r="AD85"/>
  <c r="AD87"/>
  <c r="S88"/>
  <c r="AM40" s="1"/>
  <c r="S89"/>
  <c r="AM41" s="1"/>
  <c r="S85"/>
  <c r="AM37" s="1"/>
  <c r="V86"/>
  <c r="P88"/>
  <c r="AL40" s="1"/>
  <c r="AD108"/>
  <c r="AD106"/>
  <c r="AC109"/>
  <c r="W108"/>
  <c r="AC108" s="1"/>
  <c r="W106"/>
  <c r="AC106" s="1"/>
  <c r="AC107"/>
  <c r="AD107"/>
  <c r="AD109"/>
  <c r="AD119"/>
  <c r="AD122"/>
  <c r="AD121"/>
  <c r="AD120"/>
  <c r="AZ19" l="1"/>
  <c r="BD21"/>
  <c r="AZ21"/>
  <c r="AE76"/>
  <c r="AE54"/>
  <c r="AE55"/>
  <c r="AE53"/>
  <c r="AE42"/>
  <c r="AE21"/>
  <c r="AE7"/>
  <c r="AE85"/>
  <c r="AE9"/>
  <c r="AE8"/>
  <c r="AE10"/>
  <c r="AE23"/>
  <c r="AE22"/>
  <c r="AE24"/>
  <c r="AE40"/>
  <c r="AE43"/>
  <c r="AE41"/>
  <c r="AE75"/>
  <c r="AE73"/>
  <c r="AE74"/>
  <c r="AE87"/>
  <c r="AE86"/>
  <c r="AE88"/>
  <c r="AE108"/>
  <c r="AE106"/>
  <c r="AE109"/>
  <c r="AE107"/>
  <c r="AC119" l="1"/>
  <c r="AE119" l="1"/>
  <c r="AE121"/>
  <c r="AE120"/>
  <c r="AE122"/>
</calcChain>
</file>

<file path=xl/sharedStrings.xml><?xml version="1.0" encoding="utf-8"?>
<sst xmlns="http://schemas.openxmlformats.org/spreadsheetml/2006/main" count="633" uniqueCount="321">
  <si>
    <t>OLERON FOOTBALL CLUB</t>
  </si>
  <si>
    <t>POULE A</t>
  </si>
  <si>
    <t>POULE B</t>
  </si>
  <si>
    <t>POULE C</t>
  </si>
  <si>
    <t>POULE D</t>
  </si>
  <si>
    <t>ST GEORGES</t>
  </si>
  <si>
    <t>ECR 1</t>
  </si>
  <si>
    <t>ECR 2</t>
  </si>
  <si>
    <t>SAUJON 1</t>
  </si>
  <si>
    <t xml:space="preserve">TOURNOI U9 CHALLENGE JOE MARTINEAU </t>
  </si>
  <si>
    <t>HEURE</t>
  </si>
  <si>
    <t>EQUIPE</t>
  </si>
  <si>
    <t>SCORE</t>
  </si>
  <si>
    <t>TERRAIN</t>
  </si>
  <si>
    <t>MATCH 1</t>
  </si>
  <si>
    <t>MATCH 2</t>
  </si>
  <si>
    <t>MATCH 3</t>
  </si>
  <si>
    <t>TOTAL</t>
  </si>
  <si>
    <t>RANG</t>
  </si>
  <si>
    <t>PTS</t>
  </si>
  <si>
    <t>DIFF</t>
  </si>
  <si>
    <t>10H00</t>
  </si>
  <si>
    <t>10H30</t>
  </si>
  <si>
    <t>11H00</t>
  </si>
  <si>
    <t>11H30</t>
  </si>
  <si>
    <t>1ER</t>
  </si>
  <si>
    <t>2ND</t>
  </si>
  <si>
    <t>12H00</t>
  </si>
  <si>
    <t>3EME</t>
  </si>
  <si>
    <t>4EME</t>
  </si>
  <si>
    <t>POULE H</t>
  </si>
  <si>
    <t>POULE E</t>
  </si>
  <si>
    <t>POULE F</t>
  </si>
  <si>
    <t>POULE G</t>
  </si>
  <si>
    <t>MATCH ET CLASSEMENT PAR POULE (A ET B)</t>
  </si>
  <si>
    <t>MATCH ET CLASSEMENT PAR POULE (C ET D)</t>
  </si>
  <si>
    <t>MATCH ET CLASSEMENT PAR POULE (E ET F)</t>
  </si>
  <si>
    <t>MATCH ET CLASSEMENT PAR POULE (G ET H)</t>
  </si>
  <si>
    <t>PROGRAMME DE LA JOURNEE (TERRAIN HONNEUR)</t>
  </si>
  <si>
    <t>10H15</t>
  </si>
  <si>
    <t>10H45</t>
  </si>
  <si>
    <t>11H15</t>
  </si>
  <si>
    <t>11H45</t>
  </si>
  <si>
    <t>COMPTAGE DES POINTS ET CLASSEMENTS</t>
  </si>
  <si>
    <t>REPAS</t>
  </si>
  <si>
    <t>12H15</t>
  </si>
  <si>
    <t>14H00</t>
  </si>
  <si>
    <t>14H15</t>
  </si>
  <si>
    <t>14H30</t>
  </si>
  <si>
    <t>14H45</t>
  </si>
  <si>
    <t>15H00</t>
  </si>
  <si>
    <t>15H15</t>
  </si>
  <si>
    <t>15H30</t>
  </si>
  <si>
    <t>15H45</t>
  </si>
  <si>
    <t>16H00</t>
  </si>
  <si>
    <t>TERRAIN BOYARD</t>
  </si>
  <si>
    <t>TERRAIN VAUBANT</t>
  </si>
  <si>
    <t>TERRAIN ENET</t>
  </si>
  <si>
    <t>TERRAIN LOUVOIS</t>
  </si>
  <si>
    <t>16H15</t>
  </si>
  <si>
    <t>16H30</t>
  </si>
  <si>
    <t>PROGRAMME DE LA JOURNEE (TERRAIN ANNEXE)</t>
  </si>
  <si>
    <t>TERRAIN BLEU</t>
  </si>
  <si>
    <t>TERRAIN ROUGE</t>
  </si>
  <si>
    <t>TERRAIN BLANC</t>
  </si>
  <si>
    <t>TERRAIN JAUNE</t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</si>
  <si>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9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</si>
  <si>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10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</si>
  <si>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11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</si>
  <si>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12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</si>
  <si>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13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</si>
  <si>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14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</si>
  <si>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15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</si>
  <si>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16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</si>
  <si>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21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</si>
  <si>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29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</si>
  <si>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37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</si>
  <si>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45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</si>
  <si>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30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</si>
  <si>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38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</si>
  <si>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46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</si>
  <si>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23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</si>
  <si>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22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</si>
  <si>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31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</si>
  <si>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39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</si>
  <si>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47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</si>
  <si>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24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</si>
  <si>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32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</si>
  <si>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40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</si>
  <si>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48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</si>
  <si>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1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</si>
  <si>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2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</si>
  <si>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3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</si>
  <si>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4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</si>
  <si>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5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</si>
  <si>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6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</si>
  <si>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7</t>
    </r>
  </si>
  <si>
    <r>
      <t xml:space="preserve">8EME DE FINALE </t>
    </r>
    <r>
      <rPr>
        <b/>
        <sz val="10"/>
        <color rgb="FFFF0000"/>
        <rFont val="Calibri"/>
        <family val="2"/>
        <scheme val="minor"/>
      </rPr>
      <t>8</t>
    </r>
  </si>
  <si>
    <r>
      <rPr>
        <sz val="10"/>
        <color theme="1"/>
        <rFont val="Calibri"/>
        <family val="2"/>
        <scheme val="minor"/>
      </rPr>
      <t xml:space="preserve">1/4 FINALE </t>
    </r>
    <r>
      <rPr>
        <b/>
        <sz val="10"/>
        <color rgb="FFFF0000"/>
        <rFont val="Calibri"/>
        <family val="2"/>
        <scheme val="minor"/>
      </rPr>
      <t>25</t>
    </r>
  </si>
  <si>
    <r>
      <rPr>
        <sz val="10"/>
        <color theme="1"/>
        <rFont val="Calibri"/>
        <family val="2"/>
        <scheme val="minor"/>
      </rPr>
      <t xml:space="preserve">1/4 FINALE </t>
    </r>
    <r>
      <rPr>
        <b/>
        <sz val="10"/>
        <color rgb="FFFF0000"/>
        <rFont val="Calibri"/>
        <family val="2"/>
        <scheme val="minor"/>
      </rPr>
      <t>26</t>
    </r>
  </si>
  <si>
    <r>
      <rPr>
        <sz val="10"/>
        <color theme="1"/>
        <rFont val="Calibri"/>
        <family val="2"/>
        <scheme val="minor"/>
      </rPr>
      <t xml:space="preserve">1/4 FINALE </t>
    </r>
    <r>
      <rPr>
        <b/>
        <sz val="10"/>
        <color rgb="FFFF0000"/>
        <rFont val="Calibri"/>
        <family val="2"/>
        <scheme val="minor"/>
      </rPr>
      <t>27</t>
    </r>
  </si>
  <si>
    <r>
      <rPr>
        <sz val="10"/>
        <color theme="1"/>
        <rFont val="Calibri"/>
        <family val="2"/>
        <scheme val="minor"/>
      </rPr>
      <t xml:space="preserve">1/4 FINALE </t>
    </r>
    <r>
      <rPr>
        <b/>
        <sz val="10"/>
        <color rgb="FFFF0000"/>
        <rFont val="Calibri"/>
        <family val="2"/>
        <scheme val="minor"/>
      </rPr>
      <t>28</t>
    </r>
  </si>
  <si>
    <r>
      <rPr>
        <sz val="10"/>
        <color theme="1"/>
        <rFont val="Calibri"/>
        <family val="2"/>
        <scheme val="minor"/>
      </rPr>
      <t xml:space="preserve">1/2 FINALE </t>
    </r>
    <r>
      <rPr>
        <b/>
        <sz val="10"/>
        <color rgb="FFFF0000"/>
        <rFont val="Calibri"/>
        <family val="2"/>
        <scheme val="minor"/>
      </rPr>
      <t>41</t>
    </r>
  </si>
  <si>
    <r>
      <rPr>
        <sz val="10"/>
        <color theme="1"/>
        <rFont val="Calibri"/>
        <family val="2"/>
        <scheme val="minor"/>
      </rPr>
      <t xml:space="preserve">1/2 FINALE </t>
    </r>
    <r>
      <rPr>
        <b/>
        <sz val="10"/>
        <color rgb="FFFF0000"/>
        <rFont val="Calibri"/>
        <family val="2"/>
        <scheme val="minor"/>
      </rPr>
      <t>42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</si>
  <si>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17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</si>
  <si>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18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</si>
  <si>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19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</si>
  <si>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20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</si>
  <si>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33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</si>
  <si>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34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</si>
  <si>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35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</si>
  <si>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36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</si>
  <si>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43</t>
    </r>
  </si>
  <si>
    <r>
      <rPr>
        <sz val="10"/>
        <color theme="1"/>
        <rFont val="Calibri"/>
        <family val="2"/>
        <scheme val="minor"/>
      </rPr>
      <t xml:space="preserve">MATCH </t>
    </r>
    <r>
      <rPr>
        <b/>
        <sz val="10"/>
        <color rgb="FFFF0000"/>
        <rFont val="Calibri"/>
        <family val="2"/>
        <scheme val="minor"/>
      </rPr>
      <t>44</t>
    </r>
  </si>
  <si>
    <t>25-26EME PLACE</t>
  </si>
  <si>
    <t>27-28EME PLACE</t>
  </si>
  <si>
    <t>29-30EME PLACE</t>
  </si>
  <si>
    <t>31-32EME PLACE</t>
  </si>
  <si>
    <t>17-18EME PLACE</t>
  </si>
  <si>
    <t>19-20EME PLACE</t>
  </si>
  <si>
    <t>21-22EME PLACE</t>
  </si>
  <si>
    <t>23-24EME PLACE</t>
  </si>
  <si>
    <t>9-10EME PLACE</t>
  </si>
  <si>
    <t>11-12EME PLACE</t>
  </si>
  <si>
    <t>13-14EME PLACE</t>
  </si>
  <si>
    <t>15-16EME PLACE</t>
  </si>
  <si>
    <t>5-6EME PLACE</t>
  </si>
  <si>
    <t>7-8EME PLACE</t>
  </si>
  <si>
    <t>3-4EME PLACE</t>
  </si>
  <si>
    <t>FINALE U7</t>
  </si>
  <si>
    <t>FINALE</t>
  </si>
  <si>
    <t>PROGRAMME DES MATCHS A ELIMINATION DIRECTE (TERRAIN HONNEUR)</t>
  </si>
  <si>
    <t>1A</t>
  </si>
  <si>
    <t>2B</t>
  </si>
  <si>
    <t>1B</t>
  </si>
  <si>
    <t>2A</t>
  </si>
  <si>
    <t>1C</t>
  </si>
  <si>
    <t>2D</t>
  </si>
  <si>
    <t>1D</t>
  </si>
  <si>
    <t>2C</t>
  </si>
  <si>
    <t>1E</t>
  </si>
  <si>
    <t>2F</t>
  </si>
  <si>
    <t>1F</t>
  </si>
  <si>
    <t>2E</t>
  </si>
  <si>
    <t>1G</t>
  </si>
  <si>
    <t>2H</t>
  </si>
  <si>
    <t>1H</t>
  </si>
  <si>
    <t>2G</t>
  </si>
  <si>
    <t>P1</t>
  </si>
  <si>
    <t>P2</t>
  </si>
  <si>
    <t>P3</t>
  </si>
  <si>
    <t>P4</t>
  </si>
  <si>
    <t>P5</t>
  </si>
  <si>
    <t>P6</t>
  </si>
  <si>
    <t>P7</t>
  </si>
  <si>
    <t>P8</t>
  </si>
  <si>
    <t>G1</t>
  </si>
  <si>
    <t>G3</t>
  </si>
  <si>
    <t>G2</t>
  </si>
  <si>
    <t>G4</t>
  </si>
  <si>
    <t>G5</t>
  </si>
  <si>
    <t>G7</t>
  </si>
  <si>
    <t>G6</t>
  </si>
  <si>
    <t>G8</t>
  </si>
  <si>
    <t>G17</t>
  </si>
  <si>
    <t>G18</t>
  </si>
  <si>
    <t>G19</t>
  </si>
  <si>
    <t>G20</t>
  </si>
  <si>
    <t>P17</t>
  </si>
  <si>
    <t>P18</t>
  </si>
  <si>
    <t>P19</t>
  </si>
  <si>
    <t>P20</t>
  </si>
  <si>
    <t>G25</t>
  </si>
  <si>
    <t>G26</t>
  </si>
  <si>
    <t>G27</t>
  </si>
  <si>
    <t>G28</t>
  </si>
  <si>
    <t>P25</t>
  </si>
  <si>
    <t>P26</t>
  </si>
  <si>
    <t>P27</t>
  </si>
  <si>
    <t>P28</t>
  </si>
  <si>
    <t>G37</t>
  </si>
  <si>
    <t>G38</t>
  </si>
  <si>
    <t>P37</t>
  </si>
  <si>
    <t>P38</t>
  </si>
  <si>
    <t>G39</t>
  </si>
  <si>
    <t>G40</t>
  </si>
  <si>
    <t>P39</t>
  </si>
  <si>
    <t>P40</t>
  </si>
  <si>
    <t>G45</t>
  </si>
  <si>
    <t>G46</t>
  </si>
  <si>
    <t>P45</t>
  </si>
  <si>
    <t>P46</t>
  </si>
  <si>
    <t>G47</t>
  </si>
  <si>
    <t>G48</t>
  </si>
  <si>
    <t>P47</t>
  </si>
  <si>
    <t>P48</t>
  </si>
  <si>
    <t>G33</t>
  </si>
  <si>
    <t>G34</t>
  </si>
  <si>
    <t>P33</t>
  </si>
  <si>
    <t>P34</t>
  </si>
  <si>
    <t>G35</t>
  </si>
  <si>
    <t>G36</t>
  </si>
  <si>
    <t>P35</t>
  </si>
  <si>
    <t>P36</t>
  </si>
  <si>
    <t>G43</t>
  </si>
  <si>
    <t>G44</t>
  </si>
  <si>
    <t>P43</t>
  </si>
  <si>
    <t>P44</t>
  </si>
  <si>
    <t>P41</t>
  </si>
  <si>
    <t>P42</t>
  </si>
  <si>
    <t>G41</t>
  </si>
  <si>
    <t>G42</t>
  </si>
  <si>
    <r>
      <t xml:space="preserve">MATCH </t>
    </r>
    <r>
      <rPr>
        <b/>
        <sz val="10"/>
        <color rgb="FFFF0000"/>
        <rFont val="Calibri"/>
        <family val="2"/>
        <scheme val="minor"/>
      </rPr>
      <t>17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</si>
  <si>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18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</si>
  <si>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19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</si>
  <si>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20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</si>
  <si>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25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</si>
  <si>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26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</si>
  <si>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27</t>
    </r>
  </si>
  <si>
    <r>
      <t xml:space="preserve">1/4 FINALE </t>
    </r>
    <r>
      <rPr>
        <b/>
        <sz val="10"/>
        <color rgb="FFFF0000"/>
        <rFont val="Calibri"/>
        <family val="2"/>
        <scheme val="minor"/>
      </rPr>
      <t>28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</si>
  <si>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33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</si>
  <si>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34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</si>
  <si>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35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</si>
  <si>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36</t>
    </r>
  </si>
  <si>
    <r>
      <t xml:space="preserve">1/2 FINALE </t>
    </r>
    <r>
      <rPr>
        <b/>
        <sz val="10"/>
        <color rgb="FFFF0000"/>
        <rFont val="Calibri"/>
        <family val="2"/>
        <scheme val="minor"/>
      </rPr>
      <t>41</t>
    </r>
  </si>
  <si>
    <r>
      <t xml:space="preserve">1/2 FINALE </t>
    </r>
    <r>
      <rPr>
        <b/>
        <sz val="10"/>
        <color rgb="FFFF0000"/>
        <rFont val="Calibri"/>
        <family val="2"/>
        <scheme val="minor"/>
      </rPr>
      <t>42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</si>
  <si>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43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</si>
  <si>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44</t>
    </r>
  </si>
  <si>
    <t>PROGRAMME DES MATCHS A ELIMINATION DIRECTE (TERRAIN ANNEXE)</t>
  </si>
  <si>
    <t>3A</t>
  </si>
  <si>
    <t>4B</t>
  </si>
  <si>
    <t>3B</t>
  </si>
  <si>
    <t>4A</t>
  </si>
  <si>
    <t>3C</t>
  </si>
  <si>
    <t>4D</t>
  </si>
  <si>
    <t>3D</t>
  </si>
  <si>
    <t>4C</t>
  </si>
  <si>
    <t>3E</t>
  </si>
  <si>
    <t>4F</t>
  </si>
  <si>
    <t>3F</t>
  </si>
  <si>
    <t>4E</t>
  </si>
  <si>
    <t>3G</t>
  </si>
  <si>
    <t>4H</t>
  </si>
  <si>
    <t>3H</t>
  </si>
  <si>
    <t>4G</t>
  </si>
  <si>
    <t>P9</t>
  </si>
  <si>
    <t>P11</t>
  </si>
  <si>
    <t>P10</t>
  </si>
  <si>
    <t>P12</t>
  </si>
  <si>
    <t>P13</t>
  </si>
  <si>
    <t>P15</t>
  </si>
  <si>
    <t>P14</t>
  </si>
  <si>
    <t>P16</t>
  </si>
  <si>
    <t>G9</t>
  </si>
  <si>
    <t>G11</t>
  </si>
  <si>
    <t>G10</t>
  </si>
  <si>
    <t>G12</t>
  </si>
  <si>
    <t>G13</t>
  </si>
  <si>
    <t>G15</t>
  </si>
  <si>
    <t>G14</t>
  </si>
  <si>
    <t>G16</t>
  </si>
  <si>
    <t>G21</t>
  </si>
  <si>
    <t>G22</t>
  </si>
  <si>
    <t>G23</t>
  </si>
  <si>
    <t>G24</t>
  </si>
  <si>
    <t>P21</t>
  </si>
  <si>
    <t>P22</t>
  </si>
  <si>
    <t>P23</t>
  </si>
  <si>
    <t>P24</t>
  </si>
  <si>
    <t>G29</t>
  </si>
  <si>
    <t>G30</t>
  </si>
  <si>
    <t>G31</t>
  </si>
  <si>
    <t>G32</t>
  </si>
  <si>
    <t>P29</t>
  </si>
  <si>
    <t>P30</t>
  </si>
  <si>
    <t>P31</t>
  </si>
  <si>
    <t>P32</t>
  </si>
  <si>
    <r>
      <t xml:space="preserve">MATCH </t>
    </r>
    <r>
      <rPr>
        <b/>
        <sz val="10"/>
        <color rgb="FFFF0000"/>
        <rFont val="Calibri"/>
        <family val="2"/>
        <scheme val="minor"/>
      </rPr>
      <t>21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</si>
  <si>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22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</si>
  <si>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23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</si>
  <si>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24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</si>
  <si>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29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</si>
  <si>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30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</si>
  <si>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31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</si>
  <si>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32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</si>
  <si>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37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</si>
  <si>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38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</si>
  <si>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39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</si>
  <si>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40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</si>
  <si>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45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</si>
  <si>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46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</si>
  <si>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47</t>
    </r>
  </si>
  <si>
    <r>
      <t xml:space="preserve">MATCH </t>
    </r>
    <r>
      <rPr>
        <b/>
        <sz val="10"/>
        <color rgb="FFFF0000"/>
        <rFont val="Calibri"/>
        <family val="2"/>
        <scheme val="minor"/>
      </rPr>
      <t>48</t>
    </r>
  </si>
  <si>
    <t>SAUJON 2</t>
  </si>
  <si>
    <t>AC AMBOISE</t>
  </si>
  <si>
    <t>R.RANCON 1</t>
  </si>
  <si>
    <t>R.RANCON 2</t>
  </si>
  <si>
    <t>ECR 3</t>
  </si>
  <si>
    <t>RUELLE 1</t>
  </si>
  <si>
    <t>RUELLE 2</t>
  </si>
  <si>
    <t>TOURS</t>
  </si>
  <si>
    <t>ST YRIEIX</t>
  </si>
  <si>
    <t>LUSSANT 1</t>
  </si>
  <si>
    <t>LUSSANT 2</t>
  </si>
  <si>
    <t>G.MARSILLAC 1</t>
  </si>
  <si>
    <t>SC ANGERIEN 1</t>
  </si>
  <si>
    <t>SC ANGERIEN 2</t>
  </si>
  <si>
    <t>SPUC</t>
  </si>
  <si>
    <t>ST JUST</t>
  </si>
  <si>
    <t>DB2S</t>
  </si>
  <si>
    <t>LES GONDS</t>
  </si>
  <si>
    <t>THENAC 2</t>
  </si>
  <si>
    <t>OFC 1</t>
  </si>
  <si>
    <t>OFC 2</t>
  </si>
  <si>
    <t>OFC 3</t>
  </si>
  <si>
    <t>OFC 4</t>
  </si>
  <si>
    <t>G.MARSILLAC 2</t>
  </si>
  <si>
    <t>V,MIOSSON</t>
  </si>
  <si>
    <t>THENAC 1</t>
  </si>
  <si>
    <t>BESSINES M.2</t>
  </si>
  <si>
    <t>BESSINES M.1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</si>
</sst>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haroni"/>
      <charset val="177"/>
    </font>
    <font>
      <sz val="22"/>
      <color theme="1"/>
      <name val="Aharoni"/>
      <charset val="177"/>
    </font>
    <font>
      <sz val="24"/>
      <color theme="1"/>
      <name val="Aharoni"/>
      <charset val="177"/>
    </font>
    <font>
      <sz val="10"/>
      <color theme="1"/>
      <name val="Aharoni"/>
      <charset val="177"/>
    </font>
    <font>
      <b/>
      <sz val="10"/>
      <color theme="1"/>
      <name val="Calibri"/>
      <family val="2"/>
      <scheme val="minor"/>
    </font>
    <font>
      <sz val="9"/>
      <color theme="1"/>
      <name val="Aharoni"/>
      <charset val="177"/>
    </font>
    <font>
      <b/>
      <sz val="26"/>
      <color rgb="FFFF0000"/>
      <name val="Aharoni"/>
    </font>
    <font>
      <b/>
      <sz val="11"/>
      <color theme="1"/>
      <name val="Aharoni"/>
    </font>
    <font>
      <b/>
      <sz val="16"/>
      <color theme="1"/>
      <name val="Aharoni"/>
    </font>
    <font>
      <b/>
      <sz val="24"/>
      <color theme="1"/>
      <name val="Aharoni"/>
    </font>
    <font>
      <b/>
      <sz val="16"/>
      <color theme="0"/>
      <name val="Aharoni"/>
    </font>
    <font>
      <sz val="11"/>
      <color theme="0"/>
      <name val="Aharoni"/>
      <charset val="177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Aharoni"/>
      <charset val="177"/>
    </font>
  </fonts>
  <fills count="2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ADC"/>
        <bgColor indexed="64"/>
      </patternFill>
    </fill>
    <fill>
      <patternFill patternType="solid">
        <fgColor rgb="FFFADCD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5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 applyBorder="1" applyAlignment="1"/>
    <xf numFmtId="0" fontId="2" fillId="0" borderId="6" xfId="0" applyFont="1" applyBorder="1"/>
    <xf numFmtId="0" fontId="2" fillId="3" borderId="15" xfId="0" applyFont="1" applyFill="1" applyBorder="1"/>
    <xf numFmtId="0" fontId="2" fillId="3" borderId="12" xfId="0" applyFont="1" applyFill="1" applyBorder="1"/>
    <xf numFmtId="0" fontId="2" fillId="0" borderId="15" xfId="0" applyFont="1" applyBorder="1"/>
    <xf numFmtId="0" fontId="2" fillId="0" borderId="12" xfId="0" applyFont="1" applyBorder="1"/>
    <xf numFmtId="0" fontId="2" fillId="0" borderId="16" xfId="0" applyFont="1" applyBorder="1"/>
    <xf numFmtId="0" fontId="2" fillId="0" borderId="17" xfId="0" applyFont="1" applyBorder="1"/>
    <xf numFmtId="0" fontId="2" fillId="3" borderId="19" xfId="0" applyFont="1" applyFill="1" applyBorder="1"/>
    <xf numFmtId="0" fontId="2" fillId="0" borderId="19" xfId="0" applyFont="1" applyBorder="1"/>
    <xf numFmtId="0" fontId="2" fillId="0" borderId="20" xfId="0" applyFont="1" applyBorder="1"/>
    <xf numFmtId="0" fontId="2" fillId="3" borderId="22" xfId="0" applyFont="1" applyFill="1" applyBorder="1"/>
    <xf numFmtId="0" fontId="2" fillId="0" borderId="22" xfId="0" applyFont="1" applyBorder="1"/>
    <xf numFmtId="0" fontId="2" fillId="0" borderId="23" xfId="0" applyFont="1" applyBorder="1"/>
    <xf numFmtId="0" fontId="3" fillId="0" borderId="0" xfId="0" applyFont="1" applyBorder="1" applyAlignment="1"/>
    <xf numFmtId="0" fontId="2" fillId="0" borderId="0" xfId="0" applyFont="1" applyFill="1" applyBorder="1" applyAlignment="1">
      <alignment horizontal="center" vertical="center"/>
    </xf>
    <xf numFmtId="0" fontId="2" fillId="6" borderId="15" xfId="0" applyFont="1" applyFill="1" applyBorder="1"/>
    <xf numFmtId="0" fontId="2" fillId="6" borderId="12" xfId="0" applyFont="1" applyFill="1" applyBorder="1"/>
    <xf numFmtId="0" fontId="2" fillId="6" borderId="19" xfId="0" applyFont="1" applyFill="1" applyBorder="1"/>
    <xf numFmtId="0" fontId="2" fillId="6" borderId="22" xfId="0" applyFont="1" applyFill="1" applyBorder="1"/>
    <xf numFmtId="0" fontId="2" fillId="2" borderId="15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22" xfId="0" applyFont="1" applyFill="1" applyBorder="1"/>
    <xf numFmtId="0" fontId="0" fillId="0" borderId="26" xfId="0" applyFont="1" applyBorder="1" applyAlignment="1">
      <alignment horizontal="center"/>
    </xf>
    <xf numFmtId="0" fontId="7" fillId="4" borderId="10" xfId="0" applyFont="1" applyFill="1" applyBorder="1"/>
    <xf numFmtId="0" fontId="7" fillId="4" borderId="11" xfId="0" applyFont="1" applyFill="1" applyBorder="1"/>
    <xf numFmtId="0" fontId="7" fillId="5" borderId="10" xfId="0" applyFont="1" applyFill="1" applyBorder="1"/>
    <xf numFmtId="0" fontId="7" fillId="5" borderId="11" xfId="0" applyFont="1" applyFill="1" applyBorder="1"/>
    <xf numFmtId="0" fontId="7" fillId="7" borderId="10" xfId="0" applyFont="1" applyFill="1" applyBorder="1"/>
    <xf numFmtId="0" fontId="7" fillId="7" borderId="11" xfId="0" applyFont="1" applyFill="1" applyBorder="1"/>
    <xf numFmtId="0" fontId="7" fillId="0" borderId="0" xfId="0" applyFont="1" applyBorder="1" applyAlignment="1">
      <alignment horizontal="right"/>
    </xf>
    <xf numFmtId="0" fontId="7" fillId="0" borderId="0" xfId="0" applyFont="1" applyBorder="1"/>
    <xf numFmtId="0" fontId="2" fillId="0" borderId="0" xfId="0" applyFont="1" applyBorder="1" applyAlignment="1">
      <alignment horizontal="right"/>
    </xf>
    <xf numFmtId="0" fontId="9" fillId="0" borderId="0" xfId="0" applyFont="1" applyBorder="1"/>
    <xf numFmtId="0" fontId="5" fillId="0" borderId="17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2" xfId="0" applyFont="1" applyFill="1" applyBorder="1"/>
    <xf numFmtId="0" fontId="5" fillId="4" borderId="3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5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/>
    <xf numFmtId="0" fontId="1" fillId="4" borderId="13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2" fillId="0" borderId="8" xfId="0" applyFont="1" applyBorder="1"/>
    <xf numFmtId="0" fontId="1" fillId="14" borderId="1" xfId="0" applyFont="1" applyFill="1" applyBorder="1" applyAlignment="1">
      <alignment horizontal="center"/>
    </xf>
    <xf numFmtId="0" fontId="7" fillId="14" borderId="9" xfId="0" applyFont="1" applyFill="1" applyBorder="1" applyAlignment="1">
      <alignment horizontal="center"/>
    </xf>
    <xf numFmtId="0" fontId="7" fillId="14" borderId="2" xfId="0" applyFont="1" applyFill="1" applyBorder="1"/>
    <xf numFmtId="0" fontId="7" fillId="14" borderId="10" xfId="0" applyFont="1" applyFill="1" applyBorder="1"/>
    <xf numFmtId="0" fontId="5" fillId="14" borderId="3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7" fillId="14" borderId="11" xfId="0" applyFont="1" applyFill="1" applyBorder="1" applyAlignment="1">
      <alignment horizontal="center"/>
    </xf>
    <xf numFmtId="0" fontId="7" fillId="14" borderId="11" xfId="0" applyFont="1" applyFill="1" applyBorder="1"/>
    <xf numFmtId="0" fontId="5" fillId="14" borderId="17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7" fillId="14" borderId="10" xfId="0" applyFont="1" applyFill="1" applyBorder="1" applyAlignment="1">
      <alignment horizontal="center"/>
    </xf>
    <xf numFmtId="0" fontId="2" fillId="13" borderId="15" xfId="0" applyFont="1" applyFill="1" applyBorder="1"/>
    <xf numFmtId="0" fontId="2" fillId="13" borderId="12" xfId="0" applyFont="1" applyFill="1" applyBorder="1"/>
    <xf numFmtId="0" fontId="2" fillId="13" borderId="19" xfId="0" applyFont="1" applyFill="1" applyBorder="1"/>
    <xf numFmtId="0" fontId="2" fillId="13" borderId="22" xfId="0" applyFont="1" applyFill="1" applyBorder="1"/>
    <xf numFmtId="0" fontId="2" fillId="12" borderId="15" xfId="0" applyFont="1" applyFill="1" applyBorder="1"/>
    <xf numFmtId="0" fontId="2" fillId="12" borderId="12" xfId="0" applyFont="1" applyFill="1" applyBorder="1"/>
    <xf numFmtId="0" fontId="2" fillId="12" borderId="19" xfId="0" applyFont="1" applyFill="1" applyBorder="1"/>
    <xf numFmtId="0" fontId="2" fillId="12" borderId="22" xfId="0" applyFont="1" applyFill="1" applyBorder="1"/>
    <xf numFmtId="0" fontId="1" fillId="15" borderId="1" xfId="0" applyFont="1" applyFill="1" applyBorder="1" applyAlignment="1">
      <alignment horizontal="center"/>
    </xf>
    <xf numFmtId="0" fontId="7" fillId="15" borderId="9" xfId="0" applyFont="1" applyFill="1" applyBorder="1" applyAlignment="1">
      <alignment horizontal="center"/>
    </xf>
    <xf numFmtId="0" fontId="7" fillId="15" borderId="2" xfId="0" applyFont="1" applyFill="1" applyBorder="1"/>
    <xf numFmtId="0" fontId="7" fillId="15" borderId="10" xfId="0" applyFont="1" applyFill="1" applyBorder="1"/>
    <xf numFmtId="0" fontId="5" fillId="15" borderId="3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7" fillId="15" borderId="11" xfId="0" applyFont="1" applyFill="1" applyBorder="1" applyAlignment="1">
      <alignment horizontal="center"/>
    </xf>
    <xf numFmtId="0" fontId="7" fillId="15" borderId="11" xfId="0" applyFont="1" applyFill="1" applyBorder="1"/>
    <xf numFmtId="0" fontId="5" fillId="15" borderId="17" xfId="0" applyFont="1" applyFill="1" applyBorder="1" applyAlignment="1">
      <alignment horizontal="center"/>
    </xf>
    <xf numFmtId="0" fontId="1" fillId="15" borderId="13" xfId="0" applyFont="1" applyFill="1" applyBorder="1" applyAlignment="1">
      <alignment horizontal="center"/>
    </xf>
    <xf numFmtId="0" fontId="7" fillId="15" borderId="10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2" xfId="0" applyFont="1" applyFill="1" applyBorder="1"/>
    <xf numFmtId="0" fontId="5" fillId="7" borderId="3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7" fillId="17" borderId="9" xfId="0" applyFont="1" applyFill="1" applyBorder="1" applyAlignment="1">
      <alignment horizontal="center"/>
    </xf>
    <xf numFmtId="0" fontId="7" fillId="17" borderId="2" xfId="0" applyFont="1" applyFill="1" applyBorder="1"/>
    <xf numFmtId="0" fontId="7" fillId="17" borderId="10" xfId="0" applyFont="1" applyFill="1" applyBorder="1"/>
    <xf numFmtId="0" fontId="5" fillId="17" borderId="3" xfId="0" applyFont="1" applyFill="1" applyBorder="1" applyAlignment="1">
      <alignment horizontal="center"/>
    </xf>
    <xf numFmtId="0" fontId="1" fillId="17" borderId="16" xfId="0" applyFont="1" applyFill="1" applyBorder="1" applyAlignment="1">
      <alignment horizontal="center"/>
    </xf>
    <xf numFmtId="0" fontId="7" fillId="17" borderId="11" xfId="0" applyFont="1" applyFill="1" applyBorder="1" applyAlignment="1">
      <alignment horizontal="center"/>
    </xf>
    <xf numFmtId="0" fontId="7" fillId="17" borderId="11" xfId="0" applyFont="1" applyFill="1" applyBorder="1"/>
    <xf numFmtId="0" fontId="5" fillId="17" borderId="17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7" fillId="17" borderId="10" xfId="0" applyFont="1" applyFill="1" applyBorder="1" applyAlignment="1">
      <alignment horizontal="center"/>
    </xf>
    <xf numFmtId="0" fontId="2" fillId="9" borderId="15" xfId="0" applyFont="1" applyFill="1" applyBorder="1"/>
    <xf numFmtId="0" fontId="2" fillId="9" borderId="12" xfId="0" applyFont="1" applyFill="1" applyBorder="1"/>
    <xf numFmtId="0" fontId="2" fillId="9" borderId="19" xfId="0" applyFont="1" applyFill="1" applyBorder="1"/>
    <xf numFmtId="0" fontId="2" fillId="9" borderId="22" xfId="0" applyFont="1" applyFill="1" applyBorder="1"/>
    <xf numFmtId="0" fontId="1" fillId="16" borderId="1" xfId="0" applyFont="1" applyFill="1" applyBorder="1" applyAlignment="1">
      <alignment horizontal="center"/>
    </xf>
    <xf numFmtId="0" fontId="7" fillId="16" borderId="9" xfId="0" applyFont="1" applyFill="1" applyBorder="1" applyAlignment="1">
      <alignment horizontal="center"/>
    </xf>
    <xf numFmtId="0" fontId="7" fillId="16" borderId="2" xfId="0" applyFont="1" applyFill="1" applyBorder="1"/>
    <xf numFmtId="0" fontId="7" fillId="16" borderId="10" xfId="0" applyFont="1" applyFill="1" applyBorder="1"/>
    <xf numFmtId="0" fontId="5" fillId="16" borderId="3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7" fillId="16" borderId="11" xfId="0" applyFont="1" applyFill="1" applyBorder="1" applyAlignment="1">
      <alignment horizontal="center"/>
    </xf>
    <xf numFmtId="0" fontId="7" fillId="16" borderId="11" xfId="0" applyFont="1" applyFill="1" applyBorder="1"/>
    <xf numFmtId="0" fontId="5" fillId="16" borderId="17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7" fillId="16" borderId="10" xfId="0" applyFont="1" applyFill="1" applyBorder="1" applyAlignment="1">
      <alignment horizontal="center"/>
    </xf>
    <xf numFmtId="0" fontId="2" fillId="8" borderId="15" xfId="0" applyFont="1" applyFill="1" applyBorder="1"/>
    <xf numFmtId="0" fontId="2" fillId="8" borderId="12" xfId="0" applyFont="1" applyFill="1" applyBorder="1"/>
    <xf numFmtId="0" fontId="2" fillId="8" borderId="19" xfId="0" applyFont="1" applyFill="1" applyBorder="1"/>
    <xf numFmtId="0" fontId="2" fillId="8" borderId="22" xfId="0" applyFont="1" applyFill="1" applyBorder="1"/>
    <xf numFmtId="0" fontId="1" fillId="7" borderId="13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" xfId="0" applyFont="1" applyFill="1" applyBorder="1"/>
    <xf numFmtId="0" fontId="5" fillId="5" borderId="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13" fillId="19" borderId="15" xfId="0" applyFont="1" applyFill="1" applyBorder="1"/>
    <xf numFmtId="0" fontId="13" fillId="19" borderId="12" xfId="0" applyFont="1" applyFill="1" applyBorder="1"/>
    <xf numFmtId="0" fontId="13" fillId="19" borderId="19" xfId="0" applyFont="1" applyFill="1" applyBorder="1"/>
    <xf numFmtId="0" fontId="13" fillId="19" borderId="22" xfId="0" applyFont="1" applyFill="1" applyBorder="1"/>
    <xf numFmtId="0" fontId="1" fillId="18" borderId="1" xfId="0" applyFont="1" applyFill="1" applyBorder="1" applyAlignment="1">
      <alignment horizontal="center"/>
    </xf>
    <xf numFmtId="0" fontId="7" fillId="18" borderId="9" xfId="0" applyFont="1" applyFill="1" applyBorder="1" applyAlignment="1">
      <alignment horizontal="center"/>
    </xf>
    <xf numFmtId="0" fontId="7" fillId="18" borderId="2" xfId="0" applyFont="1" applyFill="1" applyBorder="1"/>
    <xf numFmtId="0" fontId="7" fillId="18" borderId="10" xfId="0" applyFont="1" applyFill="1" applyBorder="1"/>
    <xf numFmtId="0" fontId="5" fillId="18" borderId="3" xfId="0" applyFont="1" applyFill="1" applyBorder="1" applyAlignment="1">
      <alignment horizontal="center"/>
    </xf>
    <xf numFmtId="0" fontId="1" fillId="18" borderId="16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center"/>
    </xf>
    <xf numFmtId="0" fontId="7" fillId="18" borderId="11" xfId="0" applyFont="1" applyFill="1" applyBorder="1"/>
    <xf numFmtId="0" fontId="5" fillId="18" borderId="17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7" fillId="18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" borderId="0" xfId="0" applyFont="1" applyFill="1" applyAlignment="1">
      <alignment horizontal="center"/>
    </xf>
    <xf numFmtId="0" fontId="17" fillId="19" borderId="0" xfId="0" applyFont="1" applyFill="1" applyAlignment="1">
      <alignment horizontal="center"/>
    </xf>
    <xf numFmtId="0" fontId="16" fillId="6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6" fillId="0" borderId="0" xfId="0" applyFont="1" applyFill="1" applyAlignment="1"/>
    <xf numFmtId="0" fontId="16" fillId="8" borderId="0" xfId="0" applyFont="1" applyFill="1" applyAlignment="1">
      <alignment horizontal="center"/>
    </xf>
    <xf numFmtId="0" fontId="17" fillId="9" borderId="0" xfId="0" applyFont="1" applyFill="1" applyAlignment="1">
      <alignment horizontal="center"/>
    </xf>
    <xf numFmtId="0" fontId="16" fillId="12" borderId="0" xfId="0" applyFont="1" applyFill="1" applyAlignment="1">
      <alignment horizontal="center"/>
    </xf>
    <xf numFmtId="0" fontId="16" fillId="13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39" xfId="0" applyFont="1" applyBorder="1" applyAlignment="1">
      <alignment horizontal="left"/>
    </xf>
    <xf numFmtId="0" fontId="6" fillId="0" borderId="39" xfId="0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11" xfId="0" applyFont="1" applyBorder="1" applyAlignment="1"/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19" fillId="0" borderId="34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46" xfId="0" applyFont="1" applyBorder="1" applyAlignment="1">
      <alignment horizontal="right"/>
    </xf>
    <xf numFmtId="0" fontId="6" fillId="0" borderId="47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right"/>
    </xf>
    <xf numFmtId="0" fontId="6" fillId="0" borderId="16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right"/>
    </xf>
    <xf numFmtId="0" fontId="6" fillId="0" borderId="48" xfId="0" applyFont="1" applyBorder="1" applyAlignment="1">
      <alignment horizontal="left"/>
    </xf>
    <xf numFmtId="0" fontId="6" fillId="0" borderId="49" xfId="0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21" borderId="18" xfId="0" applyFont="1" applyFill="1" applyBorder="1" applyAlignment="1">
      <alignment horizontal="left"/>
    </xf>
    <xf numFmtId="0" fontId="6" fillId="21" borderId="21" xfId="0" applyFont="1" applyFill="1" applyBorder="1" applyAlignment="1">
      <alignment horizontal="right"/>
    </xf>
    <xf numFmtId="0" fontId="6" fillId="21" borderId="13" xfId="0" applyFont="1" applyFill="1" applyBorder="1" applyAlignment="1">
      <alignment horizontal="left"/>
    </xf>
    <xf numFmtId="0" fontId="6" fillId="21" borderId="14" xfId="0" applyFont="1" applyFill="1" applyBorder="1" applyAlignment="1">
      <alignment horizontal="right"/>
    </xf>
    <xf numFmtId="0" fontId="6" fillId="21" borderId="41" xfId="0" applyFont="1" applyFill="1" applyBorder="1" applyAlignment="1">
      <alignment horizontal="left"/>
    </xf>
    <xf numFmtId="0" fontId="6" fillId="21" borderId="46" xfId="0" applyFont="1" applyFill="1" applyBorder="1" applyAlignment="1">
      <alignment horizontal="right"/>
    </xf>
    <xf numFmtId="0" fontId="6" fillId="21" borderId="31" xfId="0" applyFont="1" applyFill="1" applyBorder="1" applyAlignment="1">
      <alignment horizontal="left"/>
    </xf>
    <xf numFmtId="0" fontId="6" fillId="21" borderId="32" xfId="0" applyFont="1" applyFill="1" applyBorder="1" applyAlignment="1">
      <alignment horizontal="right"/>
    </xf>
    <xf numFmtId="0" fontId="6" fillId="21" borderId="42" xfId="0" applyFont="1" applyFill="1" applyBorder="1" applyAlignment="1">
      <alignment horizontal="left"/>
    </xf>
    <xf numFmtId="0" fontId="6" fillId="21" borderId="47" xfId="0" applyFont="1" applyFill="1" applyBorder="1" applyAlignment="1">
      <alignment horizontal="right"/>
    </xf>
    <xf numFmtId="0" fontId="6" fillId="21" borderId="48" xfId="0" applyFont="1" applyFill="1" applyBorder="1" applyAlignment="1">
      <alignment horizontal="left"/>
    </xf>
    <xf numFmtId="0" fontId="6" fillId="21" borderId="49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left"/>
    </xf>
    <xf numFmtId="0" fontId="6" fillId="0" borderId="39" xfId="0" applyFont="1" applyBorder="1" applyAlignment="1"/>
    <xf numFmtId="0" fontId="6" fillId="21" borderId="11" xfId="0" applyFont="1" applyFill="1" applyBorder="1" applyAlignment="1"/>
    <xf numFmtId="0" fontId="6" fillId="21" borderId="39" xfId="0" applyFont="1" applyFill="1" applyBorder="1" applyAlignment="1"/>
    <xf numFmtId="0" fontId="0" fillId="0" borderId="0" xfId="0" applyAlignment="1"/>
    <xf numFmtId="0" fontId="6" fillId="21" borderId="39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21" borderId="35" xfId="0" applyFont="1" applyFill="1" applyBorder="1" applyAlignment="1">
      <alignment horizontal="left"/>
    </xf>
    <xf numFmtId="0" fontId="1" fillId="21" borderId="23" xfId="0" applyFont="1" applyFill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21" borderId="16" xfId="0" applyFont="1" applyFill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21" borderId="17" xfId="0" applyFont="1" applyFill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21" borderId="20" xfId="0" applyFont="1" applyFill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6" fillId="0" borderId="44" xfId="0" applyFont="1" applyBorder="1" applyAlignment="1">
      <alignment horizontal="center"/>
    </xf>
    <xf numFmtId="0" fontId="6" fillId="21" borderId="15" xfId="0" applyFont="1" applyFill="1" applyBorder="1" applyAlignment="1">
      <alignment horizontal="left"/>
    </xf>
    <xf numFmtId="0" fontId="6" fillId="21" borderId="12" xfId="0" applyFont="1" applyFill="1" applyBorder="1" applyAlignment="1">
      <alignment horizontal="right"/>
    </xf>
    <xf numFmtId="0" fontId="6" fillId="21" borderId="16" xfId="0" applyFont="1" applyFill="1" applyBorder="1" applyAlignment="1">
      <alignment horizontal="left"/>
    </xf>
    <xf numFmtId="0" fontId="6" fillId="21" borderId="17" xfId="0" applyFont="1" applyFill="1" applyBorder="1" applyAlignment="1">
      <alignment horizontal="right"/>
    </xf>
    <xf numFmtId="0" fontId="6" fillId="21" borderId="11" xfId="0" applyFont="1" applyFill="1" applyBorder="1" applyAlignment="1">
      <alignment horizontal="right"/>
    </xf>
    <xf numFmtId="0" fontId="6" fillId="21" borderId="39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21" borderId="35" xfId="0" applyFont="1" applyFill="1" applyBorder="1" applyAlignment="1">
      <alignment horizontal="right"/>
    </xf>
    <xf numFmtId="0" fontId="6" fillId="0" borderId="20" xfId="0" applyFont="1" applyBorder="1" applyAlignment="1">
      <alignment horizontal="right"/>
    </xf>
    <xf numFmtId="0" fontId="6" fillId="0" borderId="51" xfId="0" applyFont="1" applyBorder="1" applyAlignment="1">
      <alignment horizontal="left"/>
    </xf>
    <xf numFmtId="0" fontId="6" fillId="22" borderId="41" xfId="0" applyFont="1" applyFill="1" applyBorder="1" applyAlignment="1">
      <alignment horizontal="left"/>
    </xf>
    <xf numFmtId="0" fontId="6" fillId="22" borderId="46" xfId="0" applyFont="1" applyFill="1" applyBorder="1" applyAlignment="1">
      <alignment horizontal="right"/>
    </xf>
    <xf numFmtId="0" fontId="6" fillId="22" borderId="31" xfId="0" applyFont="1" applyFill="1" applyBorder="1" applyAlignment="1">
      <alignment horizontal="left"/>
    </xf>
    <xf numFmtId="0" fontId="6" fillId="22" borderId="35" xfId="0" applyFont="1" applyFill="1" applyBorder="1" applyAlignment="1">
      <alignment horizontal="right"/>
    </xf>
    <xf numFmtId="0" fontId="6" fillId="22" borderId="35" xfId="0" applyFont="1" applyFill="1" applyBorder="1" applyAlignment="1">
      <alignment horizontal="left"/>
    </xf>
    <xf numFmtId="0" fontId="6" fillId="22" borderId="32" xfId="0" applyFont="1" applyFill="1" applyBorder="1" applyAlignment="1">
      <alignment horizontal="right"/>
    </xf>
    <xf numFmtId="0" fontId="6" fillId="22" borderId="42" xfId="0" applyFont="1" applyFill="1" applyBorder="1" applyAlignment="1">
      <alignment horizontal="left"/>
    </xf>
    <xf numFmtId="0" fontId="6" fillId="22" borderId="39" xfId="0" applyFont="1" applyFill="1" applyBorder="1" applyAlignment="1">
      <alignment horizontal="right"/>
    </xf>
    <xf numFmtId="0" fontId="6" fillId="22" borderId="47" xfId="0" applyFont="1" applyFill="1" applyBorder="1" applyAlignment="1">
      <alignment horizontal="right"/>
    </xf>
    <xf numFmtId="0" fontId="6" fillId="22" borderId="48" xfId="0" applyFont="1" applyFill="1" applyBorder="1" applyAlignment="1">
      <alignment horizontal="left"/>
    </xf>
    <xf numFmtId="0" fontId="6" fillId="22" borderId="39" xfId="0" applyFont="1" applyFill="1" applyBorder="1" applyAlignment="1">
      <alignment horizontal="left"/>
    </xf>
    <xf numFmtId="0" fontId="6" fillId="22" borderId="49" xfId="0" applyFont="1" applyFill="1" applyBorder="1" applyAlignment="1">
      <alignment horizontal="right"/>
    </xf>
    <xf numFmtId="0" fontId="6" fillId="21" borderId="24" xfId="0" applyFont="1" applyFill="1" applyBorder="1" applyAlignment="1">
      <alignment horizontal="center" vertical="center"/>
    </xf>
    <xf numFmtId="0" fontId="6" fillId="21" borderId="3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21" borderId="10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20" borderId="1" xfId="0" applyFont="1" applyFill="1" applyBorder="1" applyAlignment="1">
      <alignment horizontal="center" vertical="center"/>
    </xf>
    <xf numFmtId="0" fontId="6" fillId="20" borderId="2" xfId="0" applyFont="1" applyFill="1" applyBorder="1" applyAlignment="1">
      <alignment horizontal="center" vertical="center"/>
    </xf>
    <xf numFmtId="0" fontId="6" fillId="20" borderId="6" xfId="0" applyFont="1" applyFill="1" applyBorder="1" applyAlignment="1">
      <alignment horizontal="center" vertical="center"/>
    </xf>
    <xf numFmtId="0" fontId="6" fillId="20" borderId="7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21" borderId="3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21" borderId="4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22" borderId="35" xfId="0" applyFont="1" applyFill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20" borderId="41" xfId="0" applyFont="1" applyFill="1" applyBorder="1" applyAlignment="1">
      <alignment horizontal="center" vertical="center"/>
    </xf>
    <xf numFmtId="0" fontId="6" fillId="20" borderId="35" xfId="0" applyFont="1" applyFill="1" applyBorder="1" applyAlignment="1">
      <alignment horizontal="center" vertical="center"/>
    </xf>
    <xf numFmtId="0" fontId="6" fillId="20" borderId="32" xfId="0" applyFont="1" applyFill="1" applyBorder="1" applyAlignment="1">
      <alignment horizontal="center" vertical="center"/>
    </xf>
    <xf numFmtId="0" fontId="6" fillId="20" borderId="42" xfId="0" applyFont="1" applyFill="1" applyBorder="1" applyAlignment="1">
      <alignment horizontal="center" vertical="center"/>
    </xf>
    <xf numFmtId="0" fontId="6" fillId="20" borderId="39" xfId="0" applyFont="1" applyFill="1" applyBorder="1" applyAlignment="1">
      <alignment horizontal="center" vertical="center"/>
    </xf>
    <xf numFmtId="0" fontId="6" fillId="20" borderId="49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21" borderId="44" xfId="0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22" borderId="25" xfId="0" applyFont="1" applyFill="1" applyBorder="1" applyAlignment="1">
      <alignment horizontal="center" vertical="center"/>
    </xf>
    <xf numFmtId="0" fontId="6" fillId="22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21" borderId="35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8" borderId="13" xfId="0" applyFont="1" applyFill="1" applyBorder="1" applyAlignment="1">
      <alignment horizontal="center" vertical="center"/>
    </xf>
    <xf numFmtId="0" fontId="10" fillId="8" borderId="14" xfId="0" applyFont="1" applyFill="1" applyBorder="1" applyAlignment="1">
      <alignment horizontal="center" vertical="center"/>
    </xf>
    <xf numFmtId="0" fontId="10" fillId="8" borderId="15" xfId="0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10" fillId="10" borderId="13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5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5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horizontal="center" vertical="center"/>
    </xf>
    <xf numFmtId="0" fontId="10" fillId="13" borderId="13" xfId="0" applyFont="1" applyFill="1" applyBorder="1" applyAlignment="1">
      <alignment horizontal="center" vertical="center"/>
    </xf>
    <xf numFmtId="0" fontId="10" fillId="13" borderId="14" xfId="0" applyFont="1" applyFill="1" applyBorder="1" applyAlignment="1">
      <alignment horizontal="center" vertical="center"/>
    </xf>
    <xf numFmtId="0" fontId="10" fillId="13" borderId="15" xfId="0" applyFont="1" applyFill="1" applyBorder="1" applyAlignment="1">
      <alignment horizontal="center" vertical="center"/>
    </xf>
    <xf numFmtId="0" fontId="10" fillId="13" borderId="12" xfId="0" applyFont="1" applyFill="1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16" xfId="0" applyFont="1" applyFill="1" applyBorder="1" applyAlignment="1">
      <alignment horizontal="center" vertical="center"/>
    </xf>
    <xf numFmtId="0" fontId="12" fillId="11" borderId="17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10" fillId="6" borderId="16" xfId="0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2" fillId="9" borderId="1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9" borderId="8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7" xfId="0" applyFont="1" applyFill="1" applyBorder="1" applyAlignment="1">
      <alignment horizontal="center" vertical="center"/>
    </xf>
    <xf numFmtId="0" fontId="2" fillId="13" borderId="13" xfId="0" applyFont="1" applyFill="1" applyBorder="1" applyAlignment="1">
      <alignment horizontal="center"/>
    </xf>
    <xf numFmtId="0" fontId="2" fillId="13" borderId="14" xfId="0" applyFont="1" applyFill="1" applyBorder="1" applyAlignment="1">
      <alignment horizontal="center"/>
    </xf>
    <xf numFmtId="0" fontId="2" fillId="13" borderId="24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13" borderId="1" xfId="0" applyFont="1" applyFill="1" applyBorder="1" applyAlignment="1">
      <alignment horizontal="center"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6" xfId="0" applyFont="1" applyFill="1" applyBorder="1" applyAlignment="1">
      <alignment horizontal="center" vertical="center"/>
    </xf>
    <xf numFmtId="0" fontId="2" fillId="13" borderId="7" xfId="0" applyFont="1" applyFill="1" applyBorder="1" applyAlignment="1">
      <alignment horizontal="center" vertical="center"/>
    </xf>
    <xf numFmtId="0" fontId="2" fillId="13" borderId="30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/>
    </xf>
    <xf numFmtId="0" fontId="2" fillId="13" borderId="8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9" borderId="24" xfId="0" applyFont="1" applyFill="1" applyBorder="1" applyAlignment="1">
      <alignment horizontal="center" vertical="center"/>
    </xf>
    <xf numFmtId="0" fontId="2" fillId="9" borderId="3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/>
    </xf>
    <xf numFmtId="0" fontId="2" fillId="13" borderId="2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0" fontId="2" fillId="12" borderId="6" xfId="0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8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2" fillId="12" borderId="21" xfId="0" applyFont="1" applyFill="1" applyBorder="1" applyAlignment="1">
      <alignment horizontal="center"/>
    </xf>
    <xf numFmtId="0" fontId="2" fillId="8" borderId="18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18" xfId="0" applyFont="1" applyFill="1" applyBorder="1" applyAlignment="1">
      <alignment horizontal="center"/>
    </xf>
    <xf numFmtId="0" fontId="2" fillId="9" borderId="21" xfId="0" applyFont="1" applyFill="1" applyBorder="1" applyAlignment="1">
      <alignment horizontal="center"/>
    </xf>
    <xf numFmtId="0" fontId="2" fillId="9" borderId="25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2" fillId="6" borderId="30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3" fillId="19" borderId="1" xfId="0" applyFont="1" applyFill="1" applyBorder="1" applyAlignment="1">
      <alignment horizontal="center" vertical="center"/>
    </xf>
    <xf numFmtId="0" fontId="13" fillId="19" borderId="2" xfId="0" applyFont="1" applyFill="1" applyBorder="1" applyAlignment="1">
      <alignment horizontal="center" vertical="center"/>
    </xf>
    <xf numFmtId="0" fontId="13" fillId="19" borderId="6" xfId="0" applyFont="1" applyFill="1" applyBorder="1" applyAlignment="1">
      <alignment horizontal="center" vertical="center"/>
    </xf>
    <xf numFmtId="0" fontId="13" fillId="19" borderId="7" xfId="0" applyFont="1" applyFill="1" applyBorder="1" applyAlignment="1">
      <alignment horizontal="center" vertical="center"/>
    </xf>
    <xf numFmtId="0" fontId="13" fillId="19" borderId="24" xfId="0" applyFont="1" applyFill="1" applyBorder="1" applyAlignment="1">
      <alignment horizontal="center" vertical="center"/>
    </xf>
    <xf numFmtId="0" fontId="13" fillId="19" borderId="30" xfId="0" applyFont="1" applyFill="1" applyBorder="1" applyAlignment="1">
      <alignment horizontal="center" vertical="center"/>
    </xf>
    <xf numFmtId="0" fontId="13" fillId="19" borderId="3" xfId="0" applyFont="1" applyFill="1" applyBorder="1" applyAlignment="1">
      <alignment horizontal="center" vertical="center"/>
    </xf>
    <xf numFmtId="0" fontId="13" fillId="19" borderId="8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 horizontal="center"/>
    </xf>
    <xf numFmtId="0" fontId="13" fillId="19" borderId="14" xfId="0" applyFont="1" applyFill="1" applyBorder="1" applyAlignment="1">
      <alignment horizontal="center"/>
    </xf>
    <xf numFmtId="0" fontId="13" fillId="19" borderId="18" xfId="0" applyFont="1" applyFill="1" applyBorder="1" applyAlignment="1">
      <alignment horizontal="center"/>
    </xf>
    <xf numFmtId="0" fontId="13" fillId="19" borderId="21" xfId="0" applyFont="1" applyFill="1" applyBorder="1" applyAlignment="1">
      <alignment horizontal="center"/>
    </xf>
    <xf numFmtId="0" fontId="13" fillId="19" borderId="25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2" fillId="3" borderId="25" xfId="0" applyFont="1" applyFill="1" applyBorder="1" applyAlignment="1">
      <alignment horizontal="center" vertical="center"/>
    </xf>
    <xf numFmtId="0" fontId="6" fillId="2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DCDC"/>
      <color rgb="FFF7FAD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25</xdr:row>
      <xdr:rowOff>95249</xdr:rowOff>
    </xdr:from>
    <xdr:to>
      <xdr:col>4</xdr:col>
      <xdr:colOff>430166</xdr:colOff>
      <xdr:row>32</xdr:row>
      <xdr:rowOff>3174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4968874"/>
          <a:ext cx="3589291" cy="1285875"/>
        </a:xfrm>
        <a:prstGeom prst="rect">
          <a:avLst/>
        </a:prstGeom>
      </xdr:spPr>
    </xdr:pic>
    <xdr:clientData/>
  </xdr:twoCellAnchor>
  <xdr:twoCellAnchor editAs="oneCell">
    <xdr:from>
      <xdr:col>4</xdr:col>
      <xdr:colOff>809625</xdr:colOff>
      <xdr:row>22</xdr:row>
      <xdr:rowOff>174625</xdr:rowOff>
    </xdr:from>
    <xdr:to>
      <xdr:col>7</xdr:col>
      <xdr:colOff>86965</xdr:colOff>
      <xdr:row>31</xdr:row>
      <xdr:rowOff>174625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1625" y="4476750"/>
          <a:ext cx="1753840" cy="1793875"/>
        </a:xfrm>
        <a:prstGeom prst="rect">
          <a:avLst/>
        </a:prstGeom>
      </xdr:spPr>
    </xdr:pic>
    <xdr:clientData/>
  </xdr:twoCellAnchor>
  <xdr:twoCellAnchor editAs="oneCell">
    <xdr:from>
      <xdr:col>7</xdr:col>
      <xdr:colOff>523875</xdr:colOff>
      <xdr:row>26</xdr:row>
      <xdr:rowOff>107156</xdr:rowOff>
    </xdr:from>
    <xdr:to>
      <xdr:col>8</xdr:col>
      <xdr:colOff>692150</xdr:colOff>
      <xdr:row>31</xdr:row>
      <xdr:rowOff>152400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4594" y="5250656"/>
          <a:ext cx="989806" cy="1033463"/>
        </a:xfrm>
        <a:prstGeom prst="rect">
          <a:avLst/>
        </a:prstGeom>
      </xdr:spPr>
    </xdr:pic>
    <xdr:clientData/>
  </xdr:twoCellAnchor>
  <xdr:twoCellAnchor editAs="oneCell">
    <xdr:from>
      <xdr:col>7</xdr:col>
      <xdr:colOff>508000</xdr:colOff>
      <xdr:row>20</xdr:row>
      <xdr:rowOff>158750</xdr:rowOff>
    </xdr:from>
    <xdr:to>
      <xdr:col>8</xdr:col>
      <xdr:colOff>692150</xdr:colOff>
      <xdr:row>25</xdr:row>
      <xdr:rowOff>174625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0" y="4079875"/>
          <a:ext cx="1009650" cy="1019175"/>
        </a:xfrm>
        <a:prstGeom prst="rect">
          <a:avLst/>
        </a:prstGeom>
      </xdr:spPr>
    </xdr:pic>
    <xdr:clientData/>
  </xdr:twoCellAnchor>
  <xdr:twoCellAnchor editAs="oneCell">
    <xdr:from>
      <xdr:col>9</xdr:col>
      <xdr:colOff>301625</xdr:colOff>
      <xdr:row>20</xdr:row>
      <xdr:rowOff>63500</xdr:rowOff>
    </xdr:from>
    <xdr:to>
      <xdr:col>11</xdr:col>
      <xdr:colOff>711200</xdr:colOff>
      <xdr:row>32</xdr:row>
      <xdr:rowOff>6766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25" y="3984625"/>
          <a:ext cx="2060575" cy="23340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27"/>
  <sheetViews>
    <sheetView tabSelected="1" view="pageLayout" topLeftCell="Z1" zoomScale="80" zoomScaleNormal="50" zoomScalePageLayoutView="80" workbookViewId="0">
      <selection activeCell="AV65" sqref="AF33:AV65"/>
    </sheetView>
  </sheetViews>
  <sheetFormatPr baseColWidth="10" defaultRowHeight="15"/>
  <cols>
    <col min="13" max="14" width="6.140625" customWidth="1"/>
    <col min="15" max="15" width="8.140625" customWidth="1"/>
    <col min="16" max="16" width="12.140625" customWidth="1"/>
    <col min="17" max="18" width="3.85546875" customWidth="1"/>
    <col min="19" max="19" width="11.85546875" customWidth="1"/>
    <col min="20" max="20" width="9.85546875" customWidth="1"/>
    <col min="21" max="21" width="1.7109375" customWidth="1"/>
    <col min="23" max="23" width="5.85546875" customWidth="1"/>
    <col min="24" max="24" width="6.7109375" bestFit="1" customWidth="1"/>
    <col min="25" max="25" width="5.7109375" bestFit="1" customWidth="1"/>
    <col min="26" max="26" width="6.7109375" bestFit="1" customWidth="1"/>
    <col min="27" max="27" width="5.7109375" bestFit="1" customWidth="1"/>
    <col min="28" max="28" width="6.7109375" bestFit="1" customWidth="1"/>
    <col min="29" max="30" width="7.85546875" bestFit="1" customWidth="1"/>
    <col min="31" max="31" width="7.85546875" customWidth="1"/>
    <col min="33" max="33" width="3.85546875" customWidth="1"/>
    <col min="34" max="35" width="11.85546875" customWidth="1"/>
    <col min="36" max="37" width="3.85546875" customWidth="1"/>
    <col min="38" max="39" width="11.85546875" customWidth="1"/>
    <col min="40" max="41" width="3.85546875" customWidth="1"/>
    <col min="42" max="42" width="11.85546875" customWidth="1"/>
    <col min="43" max="43" width="12.140625" customWidth="1"/>
    <col min="44" max="45" width="3.85546875" customWidth="1"/>
    <col min="46" max="47" width="11.85546875" customWidth="1"/>
    <col min="48" max="48" width="3.85546875" customWidth="1"/>
    <col min="49" max="49" width="6.42578125" customWidth="1"/>
    <col min="50" max="50" width="3.7109375" style="165" customWidth="1"/>
    <col min="51" max="51" width="12.140625" style="232" customWidth="1"/>
    <col min="52" max="52" width="12.140625" style="215" customWidth="1"/>
    <col min="53" max="53" width="3.7109375" style="166" customWidth="1"/>
    <col min="54" max="54" width="3.7109375" style="165" customWidth="1"/>
    <col min="55" max="55" width="12.140625" style="232" customWidth="1"/>
    <col min="56" max="56" width="12.140625" style="215" customWidth="1"/>
    <col min="57" max="57" width="3.7109375" style="166" customWidth="1"/>
    <col min="58" max="58" width="3.7109375" style="165" customWidth="1"/>
    <col min="59" max="59" width="12.140625" style="232" customWidth="1"/>
    <col min="60" max="60" width="12.140625" style="215" customWidth="1"/>
    <col min="61" max="61" width="3.7109375" style="166" customWidth="1"/>
    <col min="62" max="62" width="3.7109375" style="165" customWidth="1"/>
    <col min="63" max="63" width="12.140625" style="232" customWidth="1"/>
    <col min="64" max="64" width="12.140625" style="215" customWidth="1"/>
    <col min="65" max="65" width="5" style="166" customWidth="1"/>
    <col min="66" max="66" width="9.28515625" bestFit="1" customWidth="1"/>
    <col min="67" max="67" width="3.5703125" customWidth="1"/>
    <col min="68" max="69" width="12" customWidth="1"/>
    <col min="70" max="71" width="3.5703125" customWidth="1"/>
    <col min="72" max="73" width="12" customWidth="1"/>
    <col min="74" max="75" width="3.5703125" customWidth="1"/>
    <col min="76" max="77" width="12" customWidth="1"/>
    <col min="78" max="79" width="3.85546875" customWidth="1"/>
    <col min="80" max="81" width="12" customWidth="1"/>
    <col min="82" max="82" width="3.85546875" customWidth="1"/>
  </cols>
  <sheetData>
    <row r="1" spans="1:82" ht="15" customHeight="1">
      <c r="A1" s="4"/>
      <c r="B1" s="305" t="s">
        <v>9</v>
      </c>
      <c r="C1" s="305"/>
      <c r="D1" s="305"/>
      <c r="E1" s="305"/>
      <c r="F1" s="305"/>
      <c r="G1" s="305"/>
      <c r="H1" s="305"/>
      <c r="I1" s="305"/>
      <c r="J1" s="305"/>
      <c r="K1" s="305"/>
      <c r="L1" s="18"/>
      <c r="M1" s="305" t="s">
        <v>9</v>
      </c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258" t="s">
        <v>38</v>
      </c>
      <c r="AG1" s="258"/>
      <c r="AH1" s="258"/>
      <c r="AI1" s="258"/>
      <c r="AJ1" s="258"/>
      <c r="AK1" s="258"/>
      <c r="AL1" s="258"/>
      <c r="AM1" s="258"/>
      <c r="AN1" s="258"/>
      <c r="AO1" s="258"/>
      <c r="AP1" s="258"/>
      <c r="AQ1" s="258"/>
      <c r="AR1" s="258"/>
      <c r="AS1" s="258"/>
      <c r="AT1" s="258"/>
      <c r="AU1" s="258"/>
      <c r="AV1" s="258"/>
      <c r="AW1" s="258" t="s">
        <v>131</v>
      </c>
      <c r="AX1" s="258"/>
      <c r="AY1" s="258"/>
      <c r="AZ1" s="258"/>
      <c r="BA1" s="258"/>
      <c r="BB1" s="258"/>
      <c r="BC1" s="258"/>
      <c r="BD1" s="258"/>
      <c r="BE1" s="258"/>
      <c r="BF1" s="258"/>
      <c r="BG1" s="258"/>
      <c r="BH1" s="258"/>
      <c r="BI1" s="258"/>
      <c r="BJ1" s="258"/>
      <c r="BK1" s="258"/>
      <c r="BL1" s="258"/>
      <c r="BM1" s="258"/>
      <c r="BN1" s="258" t="s">
        <v>228</v>
      </c>
      <c r="BO1" s="258"/>
      <c r="BP1" s="258"/>
      <c r="BQ1" s="258"/>
      <c r="BR1" s="258"/>
      <c r="BS1" s="258"/>
      <c r="BT1" s="258"/>
      <c r="BU1" s="258"/>
      <c r="BV1" s="258"/>
      <c r="BW1" s="258"/>
      <c r="BX1" s="258"/>
      <c r="BY1" s="258"/>
      <c r="BZ1" s="258"/>
      <c r="CA1" s="258"/>
      <c r="CB1" s="258"/>
      <c r="CC1" s="258"/>
      <c r="CD1" s="258"/>
    </row>
    <row r="2" spans="1:82" ht="15" customHeight="1" thickBot="1">
      <c r="A2" s="4"/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18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258"/>
      <c r="AG2" s="258"/>
      <c r="AH2" s="258"/>
      <c r="AI2" s="258"/>
      <c r="AJ2" s="258"/>
      <c r="AK2" s="258"/>
      <c r="AL2" s="258"/>
      <c r="AM2" s="258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</row>
    <row r="3" spans="1:82" ht="15" customHeight="1" thickBot="1">
      <c r="A3" s="3"/>
      <c r="B3" s="306" t="s">
        <v>0</v>
      </c>
      <c r="C3" s="306"/>
      <c r="D3" s="306"/>
      <c r="E3" s="306"/>
      <c r="F3" s="306"/>
      <c r="G3" s="306"/>
      <c r="H3" s="306"/>
      <c r="I3" s="306"/>
      <c r="J3" s="306"/>
      <c r="K3" s="306"/>
      <c r="L3" s="3"/>
      <c r="M3" s="358" t="s">
        <v>34</v>
      </c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8"/>
      <c r="Z3" s="358"/>
      <c r="AA3" s="358"/>
      <c r="AB3" s="358"/>
      <c r="AC3" s="358"/>
      <c r="AD3" s="358"/>
      <c r="AE3" s="358"/>
      <c r="AF3" s="151" t="s">
        <v>10</v>
      </c>
      <c r="AG3" s="448" t="s">
        <v>55</v>
      </c>
      <c r="AH3" s="448"/>
      <c r="AI3" s="448"/>
      <c r="AJ3" s="448"/>
      <c r="AK3" s="448" t="s">
        <v>56</v>
      </c>
      <c r="AL3" s="448"/>
      <c r="AM3" s="448"/>
      <c r="AN3" s="448"/>
      <c r="AO3" s="448" t="s">
        <v>57</v>
      </c>
      <c r="AP3" s="448"/>
      <c r="AQ3" s="448"/>
      <c r="AR3" s="448"/>
      <c r="AS3" s="448" t="s">
        <v>58</v>
      </c>
      <c r="AT3" s="448"/>
      <c r="AU3" s="448"/>
      <c r="AV3" s="448"/>
      <c r="AW3" s="182" t="s">
        <v>10</v>
      </c>
      <c r="AX3" s="288" t="s">
        <v>55</v>
      </c>
      <c r="AY3" s="289"/>
      <c r="AZ3" s="289"/>
      <c r="BA3" s="290"/>
      <c r="BB3" s="291" t="s">
        <v>56</v>
      </c>
      <c r="BC3" s="289"/>
      <c r="BD3" s="289"/>
      <c r="BE3" s="292"/>
      <c r="BF3" s="288" t="s">
        <v>57</v>
      </c>
      <c r="BG3" s="289"/>
      <c r="BH3" s="289"/>
      <c r="BI3" s="290"/>
      <c r="BJ3" s="291" t="s">
        <v>58</v>
      </c>
      <c r="BK3" s="289"/>
      <c r="BL3" s="289"/>
      <c r="BM3" s="292"/>
      <c r="BN3" s="225" t="s">
        <v>10</v>
      </c>
      <c r="BO3" s="264" t="s">
        <v>62</v>
      </c>
      <c r="BP3" s="260"/>
      <c r="BQ3" s="260"/>
      <c r="BR3" s="265"/>
      <c r="BS3" s="264" t="s">
        <v>63</v>
      </c>
      <c r="BT3" s="260"/>
      <c r="BU3" s="260"/>
      <c r="BV3" s="265"/>
      <c r="BW3" s="264" t="s">
        <v>64</v>
      </c>
      <c r="BX3" s="260"/>
      <c r="BY3" s="260"/>
      <c r="BZ3" s="265"/>
      <c r="CA3" s="264" t="s">
        <v>65</v>
      </c>
      <c r="CB3" s="260"/>
      <c r="CC3" s="260"/>
      <c r="CD3" s="265"/>
    </row>
    <row r="4" spans="1:82" ht="15.75" customHeight="1" thickBot="1">
      <c r="A4" s="3"/>
      <c r="B4" s="306"/>
      <c r="C4" s="306"/>
      <c r="D4" s="306"/>
      <c r="E4" s="306"/>
      <c r="F4" s="306"/>
      <c r="G4" s="306"/>
      <c r="H4" s="306"/>
      <c r="I4" s="306"/>
      <c r="J4" s="306"/>
      <c r="K4" s="306"/>
      <c r="L4" s="3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  <c r="AA4" s="358"/>
      <c r="AB4" s="358"/>
      <c r="AC4" s="358"/>
      <c r="AD4" s="358"/>
      <c r="AE4" s="358"/>
      <c r="AF4" s="151" t="s">
        <v>21</v>
      </c>
      <c r="AG4" s="152"/>
      <c r="AH4" s="153" t="str">
        <f t="shared" ref="AH4:AH9" si="0">+P7</f>
        <v>ECR 3</v>
      </c>
      <c r="AI4" s="153" t="str">
        <f t="shared" ref="AI4:AI9" si="1">+S7</f>
        <v>R.RANCON 2</v>
      </c>
      <c r="AJ4" s="152"/>
      <c r="AK4" s="152"/>
      <c r="AL4" s="154" t="str">
        <f t="shared" ref="AL4:AL9" si="2">+P21</f>
        <v>OFC 2</v>
      </c>
      <c r="AM4" s="154" t="str">
        <f t="shared" ref="AM4:AM9" si="3">+S21</f>
        <v>R.RANCON 1</v>
      </c>
      <c r="AN4" s="152"/>
      <c r="AO4" s="152"/>
      <c r="AP4" s="155" t="str">
        <f t="shared" ref="AP4:AP9" si="4">+P40</f>
        <v>LUSSANT 1</v>
      </c>
      <c r="AQ4" s="155" t="str">
        <f t="shared" ref="AQ4:AQ9" si="5">+S40</f>
        <v>G.MARSILLAC 2</v>
      </c>
      <c r="AR4" s="152"/>
      <c r="AS4" s="152"/>
      <c r="AT4" s="156" t="str">
        <f t="shared" ref="AT4:AT9" si="6">+P52</f>
        <v>SAUJON 1</v>
      </c>
      <c r="AU4" s="156" t="str">
        <f t="shared" ref="AU4:AU9" si="7">+S52</f>
        <v>RUELLE 1</v>
      </c>
      <c r="AV4" s="152"/>
      <c r="AW4" s="276" t="s">
        <v>42</v>
      </c>
      <c r="AX4" s="177" t="s">
        <v>132</v>
      </c>
      <c r="AY4" s="293" t="s">
        <v>90</v>
      </c>
      <c r="AZ4" s="293"/>
      <c r="BA4" s="185" t="s">
        <v>133</v>
      </c>
      <c r="BB4" s="191" t="s">
        <v>134</v>
      </c>
      <c r="BC4" s="293" t="s">
        <v>91</v>
      </c>
      <c r="BD4" s="293"/>
      <c r="BE4" s="192" t="s">
        <v>135</v>
      </c>
      <c r="BF4" s="177" t="s">
        <v>136</v>
      </c>
      <c r="BG4" s="293" t="s">
        <v>92</v>
      </c>
      <c r="BH4" s="293"/>
      <c r="BI4" s="185" t="s">
        <v>137</v>
      </c>
      <c r="BJ4" s="191" t="s">
        <v>138</v>
      </c>
      <c r="BK4" s="293" t="s">
        <v>93</v>
      </c>
      <c r="BL4" s="293"/>
      <c r="BM4" s="192" t="s">
        <v>139</v>
      </c>
      <c r="BN4" s="261" t="s">
        <v>42</v>
      </c>
      <c r="BO4" s="226" t="s">
        <v>229</v>
      </c>
      <c r="BP4" s="259" t="s">
        <v>66</v>
      </c>
      <c r="BQ4" s="259"/>
      <c r="BR4" s="227" t="s">
        <v>230</v>
      </c>
      <c r="BS4" s="226" t="s">
        <v>231</v>
      </c>
      <c r="BT4" s="259" t="s">
        <v>67</v>
      </c>
      <c r="BU4" s="259"/>
      <c r="BV4" s="227" t="s">
        <v>232</v>
      </c>
      <c r="BW4" s="226" t="s">
        <v>233</v>
      </c>
      <c r="BX4" s="259" t="s">
        <v>68</v>
      </c>
      <c r="BY4" s="259"/>
      <c r="BZ4" s="227" t="s">
        <v>234</v>
      </c>
      <c r="CA4" s="226" t="s">
        <v>235</v>
      </c>
      <c r="CB4" s="259" t="s">
        <v>69</v>
      </c>
      <c r="CC4" s="259"/>
      <c r="CD4" s="227" t="s">
        <v>236</v>
      </c>
    </row>
    <row r="5" spans="1:82" ht="15.75" thickBo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3"/>
      <c r="M5" s="423" t="s">
        <v>1</v>
      </c>
      <c r="N5" s="424"/>
      <c r="O5" s="427" t="s">
        <v>10</v>
      </c>
      <c r="P5" s="424" t="s">
        <v>11</v>
      </c>
      <c r="Q5" s="423" t="s">
        <v>12</v>
      </c>
      <c r="R5" s="429"/>
      <c r="S5" s="424" t="s">
        <v>11</v>
      </c>
      <c r="T5" s="427" t="s">
        <v>13</v>
      </c>
      <c r="U5" s="363"/>
      <c r="V5" s="19"/>
      <c r="W5" s="431" t="s">
        <v>14</v>
      </c>
      <c r="X5" s="432"/>
      <c r="Y5" s="433" t="s">
        <v>15</v>
      </c>
      <c r="Z5" s="434"/>
      <c r="AA5" s="431" t="s">
        <v>16</v>
      </c>
      <c r="AB5" s="432"/>
      <c r="AC5" s="431" t="s">
        <v>17</v>
      </c>
      <c r="AD5" s="432"/>
      <c r="AE5" s="427" t="s">
        <v>18</v>
      </c>
      <c r="AF5" s="152" t="s">
        <v>39</v>
      </c>
      <c r="AG5" s="152"/>
      <c r="AH5" s="153" t="str">
        <f t="shared" si="0"/>
        <v>THENAC 2</v>
      </c>
      <c r="AI5" s="153" t="str">
        <f t="shared" si="1"/>
        <v>V,MIOSSON</v>
      </c>
      <c r="AJ5" s="152"/>
      <c r="AK5" s="152"/>
      <c r="AL5" s="154" t="str">
        <f t="shared" si="2"/>
        <v>SPUC</v>
      </c>
      <c r="AM5" s="154" t="str">
        <f t="shared" si="3"/>
        <v>ECR 2</v>
      </c>
      <c r="AN5" s="152"/>
      <c r="AO5" s="152"/>
      <c r="AP5" s="155" t="str">
        <f t="shared" si="4"/>
        <v>OFC 1</v>
      </c>
      <c r="AQ5" s="155" t="str">
        <f t="shared" si="5"/>
        <v>SAUJON 2</v>
      </c>
      <c r="AR5" s="152"/>
      <c r="AS5" s="152"/>
      <c r="AT5" s="156" t="str">
        <f t="shared" si="6"/>
        <v>SC ANGERIEN 1</v>
      </c>
      <c r="AU5" s="156" t="str">
        <f t="shared" si="7"/>
        <v>BESSINES M.1</v>
      </c>
      <c r="AV5" s="152"/>
      <c r="AW5" s="277"/>
      <c r="AX5" s="178"/>
      <c r="AY5" s="168">
        <f>X12</f>
        <v>0</v>
      </c>
      <c r="AZ5" s="167">
        <f>X27</f>
        <v>0</v>
      </c>
      <c r="BA5" s="186"/>
      <c r="BB5" s="193"/>
      <c r="BC5" s="168">
        <f>X26</f>
        <v>0</v>
      </c>
      <c r="BD5" s="167">
        <f>X13</f>
        <v>0</v>
      </c>
      <c r="BE5" s="194"/>
      <c r="BF5" s="178"/>
      <c r="BG5" s="168">
        <f>X45</f>
        <v>0</v>
      </c>
      <c r="BH5" s="167">
        <f>X58</f>
        <v>0</v>
      </c>
      <c r="BI5" s="186"/>
      <c r="BJ5" s="193"/>
      <c r="BK5" s="168">
        <f>X57</f>
        <v>0</v>
      </c>
      <c r="BL5" s="167">
        <f>X46</f>
        <v>0</v>
      </c>
      <c r="BM5" s="194"/>
      <c r="BN5" s="249"/>
      <c r="BO5" s="206"/>
      <c r="BP5" s="231">
        <f>X14</f>
        <v>0</v>
      </c>
      <c r="BQ5" s="211">
        <f>X29</f>
        <v>0</v>
      </c>
      <c r="BR5" s="207"/>
      <c r="BS5" s="206"/>
      <c r="BT5" s="231">
        <f>X28</f>
        <v>0</v>
      </c>
      <c r="BU5" s="213">
        <f>X15</f>
        <v>0</v>
      </c>
      <c r="BV5" s="207"/>
      <c r="BW5" s="206"/>
      <c r="BX5" s="231">
        <f>X47</f>
        <v>0</v>
      </c>
      <c r="BY5" s="213">
        <f>X60</f>
        <v>0</v>
      </c>
      <c r="BZ5" s="207"/>
      <c r="CA5" s="206"/>
      <c r="CB5" s="231">
        <f>X59</f>
        <v>0</v>
      </c>
      <c r="CC5" s="213">
        <f>X48</f>
        <v>0</v>
      </c>
      <c r="CD5" s="207"/>
    </row>
    <row r="6" spans="1:82" ht="15.75" thickBo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25"/>
      <c r="N6" s="426"/>
      <c r="O6" s="428"/>
      <c r="P6" s="426"/>
      <c r="Q6" s="425"/>
      <c r="R6" s="430"/>
      <c r="S6" s="426"/>
      <c r="T6" s="428"/>
      <c r="U6" s="363"/>
      <c r="V6" s="19"/>
      <c r="W6" s="6" t="s">
        <v>19</v>
      </c>
      <c r="X6" s="7" t="s">
        <v>20</v>
      </c>
      <c r="Y6" s="12" t="s">
        <v>19</v>
      </c>
      <c r="Z6" s="15" t="s">
        <v>20</v>
      </c>
      <c r="AA6" s="6" t="s">
        <v>19</v>
      </c>
      <c r="AB6" s="7" t="s">
        <v>20</v>
      </c>
      <c r="AC6" s="6" t="s">
        <v>19</v>
      </c>
      <c r="AD6" s="7" t="s">
        <v>20</v>
      </c>
      <c r="AE6" s="449"/>
      <c r="AF6" s="152" t="s">
        <v>22</v>
      </c>
      <c r="AG6" s="152"/>
      <c r="AH6" s="153" t="str">
        <f t="shared" si="0"/>
        <v>ECR 3</v>
      </c>
      <c r="AI6" s="153" t="str">
        <f t="shared" si="1"/>
        <v>THENAC 2</v>
      </c>
      <c r="AJ6" s="152"/>
      <c r="AK6" s="152"/>
      <c r="AL6" s="154" t="str">
        <f t="shared" si="2"/>
        <v>OFC 2</v>
      </c>
      <c r="AM6" s="154" t="str">
        <f t="shared" si="3"/>
        <v>SPUC</v>
      </c>
      <c r="AN6" s="152"/>
      <c r="AO6" s="152"/>
      <c r="AP6" s="155" t="str">
        <f t="shared" si="4"/>
        <v>LUSSANT 1</v>
      </c>
      <c r="AQ6" s="155" t="str">
        <f t="shared" si="5"/>
        <v>OFC 1</v>
      </c>
      <c r="AR6" s="152"/>
      <c r="AS6" s="152"/>
      <c r="AT6" s="156" t="str">
        <f t="shared" si="6"/>
        <v>SAUJON 1</v>
      </c>
      <c r="AU6" s="156" t="str">
        <f t="shared" si="7"/>
        <v>SC ANGERIEN 1</v>
      </c>
      <c r="AV6" s="152"/>
      <c r="AW6" s="278" t="s">
        <v>27</v>
      </c>
      <c r="AX6" s="196" t="s">
        <v>140</v>
      </c>
      <c r="AY6" s="252" t="s">
        <v>94</v>
      </c>
      <c r="AZ6" s="252"/>
      <c r="BA6" s="197" t="s">
        <v>141</v>
      </c>
      <c r="BB6" s="198" t="s">
        <v>142</v>
      </c>
      <c r="BC6" s="252" t="s">
        <v>95</v>
      </c>
      <c r="BD6" s="252"/>
      <c r="BE6" s="199" t="s">
        <v>143</v>
      </c>
      <c r="BF6" s="196" t="s">
        <v>144</v>
      </c>
      <c r="BG6" s="252" t="s">
        <v>96</v>
      </c>
      <c r="BH6" s="252"/>
      <c r="BI6" s="197" t="s">
        <v>145</v>
      </c>
      <c r="BJ6" s="198" t="s">
        <v>146</v>
      </c>
      <c r="BK6" s="252" t="s">
        <v>97</v>
      </c>
      <c r="BL6" s="252"/>
      <c r="BM6" s="199" t="s">
        <v>147</v>
      </c>
      <c r="BN6" s="262" t="s">
        <v>27</v>
      </c>
      <c r="BO6" s="195" t="s">
        <v>237</v>
      </c>
      <c r="BP6" s="260" t="s">
        <v>70</v>
      </c>
      <c r="BQ6" s="260"/>
      <c r="BR6" s="171" t="s">
        <v>238</v>
      </c>
      <c r="BS6" s="195" t="s">
        <v>239</v>
      </c>
      <c r="BT6" s="260" t="s">
        <v>71</v>
      </c>
      <c r="BU6" s="260"/>
      <c r="BV6" s="171" t="s">
        <v>240</v>
      </c>
      <c r="BW6" s="195" t="s">
        <v>241</v>
      </c>
      <c r="BX6" s="260" t="s">
        <v>72</v>
      </c>
      <c r="BY6" s="260"/>
      <c r="BZ6" s="171" t="s">
        <v>242</v>
      </c>
      <c r="CA6" s="195" t="s">
        <v>243</v>
      </c>
      <c r="CB6" s="260" t="s">
        <v>73</v>
      </c>
      <c r="CC6" s="260"/>
      <c r="CD6" s="171" t="s">
        <v>244</v>
      </c>
    </row>
    <row r="7" spans="1:82" ht="14.25" customHeight="1" thickBot="1">
      <c r="A7" s="311" t="s">
        <v>1</v>
      </c>
      <c r="B7" s="312"/>
      <c r="C7" s="3"/>
      <c r="D7" s="329" t="s">
        <v>2</v>
      </c>
      <c r="E7" s="330"/>
      <c r="F7" s="3"/>
      <c r="G7" s="333" t="s">
        <v>3</v>
      </c>
      <c r="H7" s="334"/>
      <c r="I7" s="3"/>
      <c r="J7" s="295" t="s">
        <v>4</v>
      </c>
      <c r="K7" s="296"/>
      <c r="L7" s="3"/>
      <c r="M7" s="349" t="str">
        <f>A9</f>
        <v>ECR 3</v>
      </c>
      <c r="N7" s="350"/>
      <c r="O7" s="42" t="s">
        <v>21</v>
      </c>
      <c r="P7" s="43" t="str">
        <f>M7</f>
        <v>ECR 3</v>
      </c>
      <c r="Q7" s="44"/>
      <c r="R7" s="29"/>
      <c r="S7" s="43" t="str">
        <f>M8</f>
        <v>R.RANCON 2</v>
      </c>
      <c r="T7" s="45"/>
      <c r="U7" s="3"/>
      <c r="V7" s="35" t="str">
        <f>M7</f>
        <v>ECR 3</v>
      </c>
      <c r="W7" s="8">
        <f>IF(X7&lt;0,0,IF(X7&gt;0,3,1))</f>
        <v>1</v>
      </c>
      <c r="X7" s="9">
        <f>Q7-R7</f>
        <v>0</v>
      </c>
      <c r="Y7" s="13">
        <f>IF(Z7&lt;0,0,IF(Z7&gt;0,3,1))</f>
        <v>1</v>
      </c>
      <c r="Z7" s="16">
        <f>Q9-R9</f>
        <v>0</v>
      </c>
      <c r="AA7" s="8">
        <f>IF(AB7&lt;0,0,IF(AB7&gt;0,3,1))</f>
        <v>1</v>
      </c>
      <c r="AB7" s="9">
        <f>Q11-R11</f>
        <v>0</v>
      </c>
      <c r="AC7" s="8">
        <f>SUM(W7+Y7+AA7)</f>
        <v>3</v>
      </c>
      <c r="AD7" s="9">
        <f>SUM(X7+Z7+AB7)</f>
        <v>0</v>
      </c>
      <c r="AE7" s="28">
        <f>RANK(AC7,AC7:AC10)</f>
        <v>1</v>
      </c>
      <c r="AF7" s="152" t="s">
        <v>40</v>
      </c>
      <c r="AG7" s="152"/>
      <c r="AH7" s="153" t="str">
        <f t="shared" si="0"/>
        <v>R.RANCON 2</v>
      </c>
      <c r="AI7" s="153" t="str">
        <f t="shared" si="1"/>
        <v>V,MIOSSON</v>
      </c>
      <c r="AJ7" s="152"/>
      <c r="AK7" s="152"/>
      <c r="AL7" s="154" t="str">
        <f t="shared" si="2"/>
        <v>R.RANCON 1</v>
      </c>
      <c r="AM7" s="154" t="str">
        <f t="shared" si="3"/>
        <v>ECR 2</v>
      </c>
      <c r="AN7" s="152"/>
      <c r="AO7" s="152"/>
      <c r="AP7" s="155" t="str">
        <f t="shared" si="4"/>
        <v>G.MARSILLAC 2</v>
      </c>
      <c r="AQ7" s="155" t="str">
        <f t="shared" si="5"/>
        <v>SAUJON 2</v>
      </c>
      <c r="AR7" s="152"/>
      <c r="AS7" s="152"/>
      <c r="AT7" s="156" t="str">
        <f t="shared" si="6"/>
        <v>RUELLE 1</v>
      </c>
      <c r="AU7" s="156" t="str">
        <f t="shared" si="7"/>
        <v>BESSINES M.1</v>
      </c>
      <c r="AV7" s="152"/>
      <c r="AW7" s="279"/>
      <c r="AX7" s="223"/>
      <c r="AY7" s="230">
        <f>X78</f>
        <v>0</v>
      </c>
      <c r="AZ7" s="208">
        <f>X91</f>
        <v>0</v>
      </c>
      <c r="BA7" s="217"/>
      <c r="BB7" s="219"/>
      <c r="BC7" s="230">
        <f>X90</f>
        <v>0</v>
      </c>
      <c r="BD7" s="208">
        <f>X79</f>
        <v>0</v>
      </c>
      <c r="BE7" s="221"/>
      <c r="BF7" s="223"/>
      <c r="BG7" s="230">
        <f>X111</f>
        <v>0</v>
      </c>
      <c r="BH7" s="208">
        <f>X125</f>
        <v>0</v>
      </c>
      <c r="BI7" s="217"/>
      <c r="BJ7" s="219"/>
      <c r="BK7" s="230">
        <f>X124</f>
        <v>0</v>
      </c>
      <c r="BL7" s="208">
        <f>X112</f>
        <v>0</v>
      </c>
      <c r="BM7" s="221"/>
      <c r="BN7" s="263"/>
      <c r="BO7" s="190"/>
      <c r="BP7" s="174">
        <f>X80</f>
        <v>0</v>
      </c>
      <c r="BQ7" s="176">
        <f>X93</f>
        <v>0</v>
      </c>
      <c r="BR7" s="175"/>
      <c r="BS7" s="190"/>
      <c r="BT7" s="174">
        <f>X92</f>
        <v>0</v>
      </c>
      <c r="BU7" s="173">
        <f>X81</f>
        <v>0</v>
      </c>
      <c r="BV7" s="175"/>
      <c r="BW7" s="190"/>
      <c r="BX7" s="174">
        <f>X113</f>
        <v>0</v>
      </c>
      <c r="BY7" s="173">
        <f>X127</f>
        <v>0</v>
      </c>
      <c r="BZ7" s="175"/>
      <c r="CA7" s="190"/>
      <c r="CB7" s="174">
        <f>X126</f>
        <v>0</v>
      </c>
      <c r="CC7" s="173">
        <f>X114</f>
        <v>0</v>
      </c>
      <c r="CD7" s="175"/>
    </row>
    <row r="8" spans="1:82" ht="15" customHeight="1" thickBot="1">
      <c r="A8" s="313"/>
      <c r="B8" s="314"/>
      <c r="C8" s="3"/>
      <c r="D8" s="331"/>
      <c r="E8" s="332"/>
      <c r="F8" s="3"/>
      <c r="G8" s="335"/>
      <c r="H8" s="336"/>
      <c r="I8" s="3"/>
      <c r="J8" s="297"/>
      <c r="K8" s="298"/>
      <c r="L8" s="3"/>
      <c r="M8" s="337" t="str">
        <f>A10</f>
        <v>R.RANCON 2</v>
      </c>
      <c r="N8" s="338"/>
      <c r="O8" s="46" t="s">
        <v>21</v>
      </c>
      <c r="P8" s="40" t="str">
        <f>M9</f>
        <v>THENAC 2</v>
      </c>
      <c r="Q8" s="30"/>
      <c r="R8" s="30"/>
      <c r="S8" s="40" t="str">
        <f>M10</f>
        <v>V,MIOSSON</v>
      </c>
      <c r="T8" s="41"/>
      <c r="U8" s="3"/>
      <c r="V8" s="35" t="str">
        <f>M8</f>
        <v>R.RANCON 2</v>
      </c>
      <c r="W8" s="8">
        <f t="shared" ref="W8:W10" si="8">IF(X8&lt;0,0,IF(X8&gt;0,3,1))</f>
        <v>1</v>
      </c>
      <c r="X8" s="9">
        <f>R7-Q7</f>
        <v>0</v>
      </c>
      <c r="Y8" s="13">
        <f t="shared" ref="Y8:Y10" si="9">IF(Z8&lt;0,0,IF(Z8&gt;0,3,1))</f>
        <v>1</v>
      </c>
      <c r="Z8" s="16">
        <f>Q10-R10</f>
        <v>0</v>
      </c>
      <c r="AA8" s="8">
        <f t="shared" ref="AA8:AA10" si="10">IF(AB8&lt;0,0,IF(AB8&gt;0,3,1))</f>
        <v>1</v>
      </c>
      <c r="AB8" s="9">
        <f>Q12-R12</f>
        <v>0</v>
      </c>
      <c r="AC8" s="8">
        <f t="shared" ref="AC8:AC10" si="11">SUM(W8+Y8+AA8)</f>
        <v>3</v>
      </c>
      <c r="AD8" s="9">
        <f t="shared" ref="AD8:AD10" si="12">SUM(X8+Z8+AB8)</f>
        <v>0</v>
      </c>
      <c r="AE8" s="28">
        <f>RANK(AC8,AC7:AC10)</f>
        <v>1</v>
      </c>
      <c r="AF8" s="152" t="s">
        <v>23</v>
      </c>
      <c r="AG8" s="152"/>
      <c r="AH8" s="153" t="str">
        <f t="shared" si="0"/>
        <v>ECR 3</v>
      </c>
      <c r="AI8" s="153" t="str">
        <f t="shared" si="1"/>
        <v>V,MIOSSON</v>
      </c>
      <c r="AJ8" s="152"/>
      <c r="AK8" s="152"/>
      <c r="AL8" s="154" t="str">
        <f t="shared" si="2"/>
        <v>OFC 2</v>
      </c>
      <c r="AM8" s="154" t="str">
        <f t="shared" si="3"/>
        <v>ECR 2</v>
      </c>
      <c r="AN8" s="152"/>
      <c r="AO8" s="152"/>
      <c r="AP8" s="155" t="str">
        <f t="shared" si="4"/>
        <v>LUSSANT 1</v>
      </c>
      <c r="AQ8" s="155" t="str">
        <f t="shared" si="5"/>
        <v>SAUJON 2</v>
      </c>
      <c r="AR8" s="152"/>
      <c r="AS8" s="152"/>
      <c r="AT8" s="156" t="str">
        <f t="shared" si="6"/>
        <v>SAUJON 1</v>
      </c>
      <c r="AU8" s="156" t="str">
        <f t="shared" si="7"/>
        <v>BESSINES M.1</v>
      </c>
      <c r="AV8" s="152"/>
      <c r="AW8" s="268" t="s">
        <v>45</v>
      </c>
      <c r="AX8" s="270" t="s">
        <v>44</v>
      </c>
      <c r="AY8" s="271"/>
      <c r="AZ8" s="271"/>
      <c r="BA8" s="271"/>
      <c r="BB8" s="271"/>
      <c r="BC8" s="271"/>
      <c r="BD8" s="271"/>
      <c r="BE8" s="271"/>
      <c r="BF8" s="271"/>
      <c r="BG8" s="271"/>
      <c r="BH8" s="271"/>
      <c r="BI8" s="271"/>
      <c r="BJ8" s="271"/>
      <c r="BK8" s="271"/>
      <c r="BL8" s="271"/>
      <c r="BM8" s="272"/>
      <c r="BN8" s="250" t="s">
        <v>45</v>
      </c>
      <c r="BO8" s="254" t="s">
        <v>44</v>
      </c>
      <c r="BP8" s="255"/>
      <c r="BQ8" s="255"/>
      <c r="BR8" s="255"/>
      <c r="BS8" s="255"/>
      <c r="BT8" s="255"/>
      <c r="BU8" s="255"/>
      <c r="BV8" s="255"/>
      <c r="BW8" s="255"/>
      <c r="BX8" s="255"/>
      <c r="BY8" s="255"/>
      <c r="BZ8" s="255"/>
      <c r="CA8" s="255"/>
      <c r="CB8" s="255"/>
      <c r="CC8" s="255"/>
      <c r="CD8" s="255"/>
    </row>
    <row r="9" spans="1:82" ht="15.75" thickBot="1">
      <c r="A9" s="315" t="s">
        <v>297</v>
      </c>
      <c r="B9" s="316"/>
      <c r="C9" s="3"/>
      <c r="D9" s="299" t="s">
        <v>313</v>
      </c>
      <c r="E9" s="300"/>
      <c r="F9" s="3"/>
      <c r="G9" s="299" t="s">
        <v>302</v>
      </c>
      <c r="H9" s="300"/>
      <c r="I9" s="3"/>
      <c r="J9" s="299" t="s">
        <v>8</v>
      </c>
      <c r="K9" s="300"/>
      <c r="L9" s="3"/>
      <c r="M9" s="337" t="str">
        <f>A11</f>
        <v>THENAC 2</v>
      </c>
      <c r="N9" s="338"/>
      <c r="O9" s="47" t="s">
        <v>22</v>
      </c>
      <c r="P9" s="48" t="str">
        <f>M7</f>
        <v>ECR 3</v>
      </c>
      <c r="Q9" s="49"/>
      <c r="R9" s="49"/>
      <c r="S9" s="48" t="str">
        <f>M9</f>
        <v>THENAC 2</v>
      </c>
      <c r="T9" s="50"/>
      <c r="U9" s="3"/>
      <c r="V9" s="35" t="str">
        <f>M9</f>
        <v>THENAC 2</v>
      </c>
      <c r="W9" s="8">
        <f t="shared" si="8"/>
        <v>1</v>
      </c>
      <c r="X9" s="9">
        <f>Q8-R8</f>
        <v>0</v>
      </c>
      <c r="Y9" s="13">
        <f t="shared" si="9"/>
        <v>1</v>
      </c>
      <c r="Z9" s="16">
        <f>R9-Q9</f>
        <v>0</v>
      </c>
      <c r="AA9" s="8">
        <f t="shared" si="10"/>
        <v>1</v>
      </c>
      <c r="AB9" s="9">
        <f>R12-Q12</f>
        <v>0</v>
      </c>
      <c r="AC9" s="8">
        <f t="shared" si="11"/>
        <v>3</v>
      </c>
      <c r="AD9" s="9">
        <f t="shared" si="12"/>
        <v>0</v>
      </c>
      <c r="AE9" s="28">
        <f>RANK(AC9,AC7:AC10)</f>
        <v>1</v>
      </c>
      <c r="AF9" s="152" t="s">
        <v>41</v>
      </c>
      <c r="AG9" s="152"/>
      <c r="AH9" s="153" t="str">
        <f t="shared" si="0"/>
        <v>R.RANCON 2</v>
      </c>
      <c r="AI9" s="153" t="str">
        <f t="shared" si="1"/>
        <v>THENAC 2</v>
      </c>
      <c r="AJ9" s="152"/>
      <c r="AK9" s="152"/>
      <c r="AL9" s="154" t="str">
        <f t="shared" si="2"/>
        <v>R.RANCON 1</v>
      </c>
      <c r="AM9" s="154" t="str">
        <f t="shared" si="3"/>
        <v>SPUC</v>
      </c>
      <c r="AN9" s="152"/>
      <c r="AO9" s="152"/>
      <c r="AP9" s="155" t="str">
        <f t="shared" si="4"/>
        <v>G.MARSILLAC 2</v>
      </c>
      <c r="AQ9" s="155" t="str">
        <f t="shared" si="5"/>
        <v>OFC 1</v>
      </c>
      <c r="AR9" s="152"/>
      <c r="AS9" s="152"/>
      <c r="AT9" s="156" t="str">
        <f t="shared" si="6"/>
        <v>RUELLE 1</v>
      </c>
      <c r="AU9" s="156" t="str">
        <f t="shared" si="7"/>
        <v>SC ANGERIEN 1</v>
      </c>
      <c r="AV9" s="152"/>
      <c r="AW9" s="269"/>
      <c r="AX9" s="273"/>
      <c r="AY9" s="274"/>
      <c r="AZ9" s="274"/>
      <c r="BA9" s="274"/>
      <c r="BB9" s="274"/>
      <c r="BC9" s="274"/>
      <c r="BD9" s="274"/>
      <c r="BE9" s="274"/>
      <c r="BF9" s="274"/>
      <c r="BG9" s="274"/>
      <c r="BH9" s="274"/>
      <c r="BI9" s="274"/>
      <c r="BJ9" s="274"/>
      <c r="BK9" s="274"/>
      <c r="BL9" s="274"/>
      <c r="BM9" s="275"/>
      <c r="BN9" s="251"/>
      <c r="BO9" s="256"/>
      <c r="BP9" s="257"/>
      <c r="BQ9" s="257"/>
      <c r="BR9" s="257"/>
      <c r="BS9" s="257"/>
      <c r="BT9" s="257"/>
      <c r="BU9" s="257"/>
      <c r="BV9" s="257"/>
      <c r="BW9" s="257"/>
      <c r="BX9" s="257"/>
      <c r="BY9" s="257"/>
      <c r="BZ9" s="257"/>
      <c r="CA9" s="257"/>
      <c r="CB9" s="257"/>
      <c r="CC9" s="257"/>
      <c r="CD9" s="257"/>
    </row>
    <row r="10" spans="1:82" ht="15.75" thickBot="1">
      <c r="A10" s="301" t="s">
        <v>296</v>
      </c>
      <c r="B10" s="302"/>
      <c r="C10" s="3"/>
      <c r="D10" s="301" t="s">
        <v>295</v>
      </c>
      <c r="E10" s="302"/>
      <c r="F10" s="3"/>
      <c r="G10" s="301" t="s">
        <v>316</v>
      </c>
      <c r="H10" s="302"/>
      <c r="I10" s="3"/>
      <c r="J10" s="301" t="s">
        <v>298</v>
      </c>
      <c r="K10" s="302"/>
      <c r="L10" s="3"/>
      <c r="M10" s="337" t="str">
        <f>A12</f>
        <v>V,MIOSSON</v>
      </c>
      <c r="N10" s="338"/>
      <c r="O10" s="51" t="s">
        <v>22</v>
      </c>
      <c r="P10" s="52" t="str">
        <f>M8</f>
        <v>R.RANCON 2</v>
      </c>
      <c r="Q10" s="53"/>
      <c r="R10" s="53"/>
      <c r="S10" s="52" t="str">
        <f>M10</f>
        <v>V,MIOSSON</v>
      </c>
      <c r="T10" s="39"/>
      <c r="U10" s="3"/>
      <c r="V10" s="35" t="str">
        <f>M10</f>
        <v>V,MIOSSON</v>
      </c>
      <c r="W10" s="10">
        <f t="shared" si="8"/>
        <v>1</v>
      </c>
      <c r="X10" s="11">
        <f>R8-Q8</f>
        <v>0</v>
      </c>
      <c r="Y10" s="14">
        <f t="shared" si="9"/>
        <v>1</v>
      </c>
      <c r="Z10" s="17">
        <f>R10-Q10</f>
        <v>0</v>
      </c>
      <c r="AA10" s="10">
        <f t="shared" si="10"/>
        <v>1</v>
      </c>
      <c r="AB10" s="11">
        <f>R11-Q11</f>
        <v>0</v>
      </c>
      <c r="AC10" s="10">
        <f t="shared" si="11"/>
        <v>3</v>
      </c>
      <c r="AD10" s="11">
        <f t="shared" si="12"/>
        <v>0</v>
      </c>
      <c r="AE10" s="28">
        <f>RANK(AC10,AC7:AC10)</f>
        <v>1</v>
      </c>
      <c r="AF10" s="157" t="s">
        <v>24</v>
      </c>
      <c r="AG10" s="450" t="s">
        <v>43</v>
      </c>
      <c r="AH10" s="450"/>
      <c r="AI10" s="450"/>
      <c r="AJ10" s="450"/>
      <c r="AK10" s="450"/>
      <c r="AL10" s="450"/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280" t="s">
        <v>46</v>
      </c>
      <c r="AX10" s="180" t="s">
        <v>148</v>
      </c>
      <c r="AY10" s="266" t="s">
        <v>212</v>
      </c>
      <c r="AZ10" s="266"/>
      <c r="BA10" s="183" t="s">
        <v>150</v>
      </c>
      <c r="BB10" s="188" t="s">
        <v>149</v>
      </c>
      <c r="BC10" s="266" t="s">
        <v>213</v>
      </c>
      <c r="BD10" s="266"/>
      <c r="BE10" s="189" t="s">
        <v>151</v>
      </c>
      <c r="BF10" s="180" t="s">
        <v>152</v>
      </c>
      <c r="BG10" s="266" t="s">
        <v>214</v>
      </c>
      <c r="BH10" s="266"/>
      <c r="BI10" s="183" t="s">
        <v>154</v>
      </c>
      <c r="BJ10" s="188" t="s">
        <v>153</v>
      </c>
      <c r="BK10" s="266" t="s">
        <v>215</v>
      </c>
      <c r="BL10" s="266"/>
      <c r="BM10" s="171" t="s">
        <v>155</v>
      </c>
      <c r="BN10" s="248" t="s">
        <v>46</v>
      </c>
      <c r="BO10" s="198" t="s">
        <v>245</v>
      </c>
      <c r="BP10" s="252" t="s">
        <v>277</v>
      </c>
      <c r="BQ10" s="252"/>
      <c r="BR10" s="199" t="s">
        <v>246</v>
      </c>
      <c r="BS10" s="198" t="s">
        <v>247</v>
      </c>
      <c r="BT10" s="252" t="s">
        <v>278</v>
      </c>
      <c r="BU10" s="252"/>
      <c r="BV10" s="199" t="s">
        <v>248</v>
      </c>
      <c r="BW10" s="198" t="s">
        <v>249</v>
      </c>
      <c r="BX10" s="252" t="s">
        <v>279</v>
      </c>
      <c r="BY10" s="252"/>
      <c r="BZ10" s="199" t="s">
        <v>250</v>
      </c>
      <c r="CA10" s="198" t="s">
        <v>251</v>
      </c>
      <c r="CB10" s="252" t="s">
        <v>280</v>
      </c>
      <c r="CC10" s="252"/>
      <c r="CD10" s="199" t="s">
        <v>252</v>
      </c>
    </row>
    <row r="11" spans="1:82" ht="15" customHeight="1" thickBot="1">
      <c r="A11" s="301" t="s">
        <v>311</v>
      </c>
      <c r="B11" s="302"/>
      <c r="C11" s="38"/>
      <c r="D11" s="301" t="s">
        <v>307</v>
      </c>
      <c r="E11" s="302"/>
      <c r="F11" s="38"/>
      <c r="G11" s="301" t="s">
        <v>312</v>
      </c>
      <c r="H11" s="302"/>
      <c r="I11" s="38"/>
      <c r="J11" s="301" t="s">
        <v>305</v>
      </c>
      <c r="K11" s="302"/>
      <c r="L11" s="3"/>
      <c r="M11" s="337"/>
      <c r="N11" s="338"/>
      <c r="O11" s="54" t="s">
        <v>23</v>
      </c>
      <c r="P11" s="55" t="str">
        <f>M7</f>
        <v>ECR 3</v>
      </c>
      <c r="Q11" s="29"/>
      <c r="R11" s="29"/>
      <c r="S11" s="55" t="str">
        <f>M10</f>
        <v>V,MIOSSON</v>
      </c>
      <c r="T11" s="45"/>
      <c r="U11" s="3"/>
      <c r="V11" s="35"/>
      <c r="W11" s="3"/>
      <c r="X11" s="3"/>
      <c r="Y11" s="3"/>
      <c r="Z11" s="3"/>
      <c r="AA11" s="3"/>
      <c r="AB11" s="2"/>
      <c r="AC11" s="2"/>
      <c r="AD11" s="2"/>
      <c r="AE11" s="2"/>
      <c r="AF11" s="157" t="s">
        <v>42</v>
      </c>
      <c r="AG11" s="152"/>
      <c r="AH11" s="448" t="s">
        <v>90</v>
      </c>
      <c r="AI11" s="448"/>
      <c r="AJ11" s="152"/>
      <c r="AK11" s="152"/>
      <c r="AL11" s="448" t="s">
        <v>91</v>
      </c>
      <c r="AM11" s="448"/>
      <c r="AN11" s="152"/>
      <c r="AO11" s="152"/>
      <c r="AP11" s="448" t="s">
        <v>92</v>
      </c>
      <c r="AQ11" s="448"/>
      <c r="AR11" s="152"/>
      <c r="AS11" s="152"/>
      <c r="AT11" s="448" t="s">
        <v>93</v>
      </c>
      <c r="AU11" s="448"/>
      <c r="AV11" s="152"/>
      <c r="AW11" s="281"/>
      <c r="AX11" s="181"/>
      <c r="AY11" s="174">
        <f>IF(AX5&gt;BA5,AZ5,AY5)</f>
        <v>0</v>
      </c>
      <c r="AZ11" s="173">
        <f>IF(BF5&gt;BI5,BH5,BG5)</f>
        <v>0</v>
      </c>
      <c r="BA11" s="184"/>
      <c r="BB11" s="190"/>
      <c r="BC11" s="174">
        <f>IF(BB5&gt;BE5,BD5,BC5)</f>
        <v>0</v>
      </c>
      <c r="BD11" s="173">
        <f>IF(BJ5&gt;BM5,BL5,BK5)</f>
        <v>0</v>
      </c>
      <c r="BE11" s="175"/>
      <c r="BF11" s="181"/>
      <c r="BG11" s="174">
        <f>IF(AX7&gt;BA7,AZ7,AY7)</f>
        <v>0</v>
      </c>
      <c r="BH11" s="173">
        <f>IF(BF7&gt;BI7,BH7,BG7)</f>
        <v>0</v>
      </c>
      <c r="BI11" s="184"/>
      <c r="BJ11" s="190"/>
      <c r="BK11" s="174">
        <f>IF(BB7&gt;BE7,BD7,BC7)</f>
        <v>0</v>
      </c>
      <c r="BL11" s="173">
        <f>IF(BJ7&gt;BM7,BL7,BK7)</f>
        <v>0</v>
      </c>
      <c r="BM11" s="175"/>
      <c r="BN11" s="249"/>
      <c r="BO11" s="228"/>
      <c r="BP11" s="230">
        <f>IF(BO5&gt;BR5,BQ5,BP5)</f>
        <v>0</v>
      </c>
      <c r="BQ11" s="210">
        <f>IF(BW5&gt;BZ5,BY5,BX5)</f>
        <v>0</v>
      </c>
      <c r="BR11" s="229"/>
      <c r="BS11" s="228"/>
      <c r="BT11" s="230">
        <f>IF(BS5&gt;BV5,BU5,BT5)</f>
        <v>0</v>
      </c>
      <c r="BU11" s="208">
        <f>IF(CA5&gt;CD5,CC5,CB5)</f>
        <v>0</v>
      </c>
      <c r="BV11" s="229"/>
      <c r="BW11" s="228"/>
      <c r="BX11" s="230">
        <f>IF(BO7&gt;BR7,BQ7,BP7)</f>
        <v>0</v>
      </c>
      <c r="BY11" s="208">
        <f>IF(BW7&gt;BZ7,BY7,BX7)</f>
        <v>0</v>
      </c>
      <c r="BZ11" s="229"/>
      <c r="CA11" s="228"/>
      <c r="CB11" s="230">
        <f>IF(BS7&gt;BV7,BU7,BT7)</f>
        <v>0</v>
      </c>
      <c r="CC11" s="208">
        <f>IF(CA7&gt;CD7,CC7,CB7)</f>
        <v>0</v>
      </c>
      <c r="CD11" s="229"/>
    </row>
    <row r="12" spans="1:82" ht="15" customHeight="1" thickBot="1">
      <c r="A12" s="303" t="s">
        <v>317</v>
      </c>
      <c r="B12" s="304"/>
      <c r="C12" s="38"/>
      <c r="D12" s="303" t="s">
        <v>7</v>
      </c>
      <c r="E12" s="304"/>
      <c r="F12" s="38"/>
      <c r="G12" s="303" t="s">
        <v>293</v>
      </c>
      <c r="H12" s="304"/>
      <c r="I12" s="38"/>
      <c r="J12" s="303" t="s">
        <v>320</v>
      </c>
      <c r="K12" s="304"/>
      <c r="L12" s="3"/>
      <c r="M12" s="5"/>
      <c r="N12" s="56"/>
      <c r="O12" s="46" t="s">
        <v>23</v>
      </c>
      <c r="P12" s="40" t="str">
        <f>M8</f>
        <v>R.RANCON 2</v>
      </c>
      <c r="Q12" s="30"/>
      <c r="R12" s="30"/>
      <c r="S12" s="40" t="str">
        <f>M9</f>
        <v>THENAC 2</v>
      </c>
      <c r="T12" s="41"/>
      <c r="U12" s="3"/>
      <c r="V12" s="36"/>
      <c r="W12" s="37" t="s">
        <v>25</v>
      </c>
      <c r="X12" s="359"/>
      <c r="Y12" s="359"/>
      <c r="Z12" s="359"/>
      <c r="AA12" s="359"/>
      <c r="AB12" s="359"/>
      <c r="AC12" s="2"/>
      <c r="AD12" s="2"/>
      <c r="AE12" s="2"/>
      <c r="AF12" s="157" t="s">
        <v>27</v>
      </c>
      <c r="AG12" s="152"/>
      <c r="AH12" s="448" t="s">
        <v>94</v>
      </c>
      <c r="AI12" s="448"/>
      <c r="AJ12" s="152"/>
      <c r="AK12" s="152"/>
      <c r="AL12" s="448" t="s">
        <v>95</v>
      </c>
      <c r="AM12" s="448"/>
      <c r="AN12" s="152"/>
      <c r="AO12" s="152"/>
      <c r="AP12" s="448" t="s">
        <v>96</v>
      </c>
      <c r="AQ12" s="448"/>
      <c r="AR12" s="152"/>
      <c r="AS12" s="152"/>
      <c r="AT12" s="448" t="s">
        <v>97</v>
      </c>
      <c r="AU12" s="448"/>
      <c r="AV12" s="152"/>
      <c r="AW12" s="282" t="s">
        <v>47</v>
      </c>
      <c r="AX12" s="200" t="s">
        <v>156</v>
      </c>
      <c r="AY12" s="287" t="s">
        <v>216</v>
      </c>
      <c r="AZ12" s="287"/>
      <c r="BA12" s="201" t="s">
        <v>157</v>
      </c>
      <c r="BB12" s="202" t="s">
        <v>158</v>
      </c>
      <c r="BC12" s="287" t="s">
        <v>217</v>
      </c>
      <c r="BD12" s="287"/>
      <c r="BE12" s="203" t="s">
        <v>159</v>
      </c>
      <c r="BF12" s="200" t="s">
        <v>160</v>
      </c>
      <c r="BG12" s="287" t="s">
        <v>218</v>
      </c>
      <c r="BH12" s="287"/>
      <c r="BI12" s="201" t="s">
        <v>161</v>
      </c>
      <c r="BJ12" s="202" t="s">
        <v>162</v>
      </c>
      <c r="BK12" s="287" t="s">
        <v>219</v>
      </c>
      <c r="BL12" s="287"/>
      <c r="BM12" s="203" t="s">
        <v>163</v>
      </c>
      <c r="BN12" s="250" t="s">
        <v>47</v>
      </c>
      <c r="BO12" s="191" t="s">
        <v>253</v>
      </c>
      <c r="BP12" s="253" t="s">
        <v>281</v>
      </c>
      <c r="BQ12" s="253"/>
      <c r="BR12" s="192" t="s">
        <v>254</v>
      </c>
      <c r="BS12" s="191" t="s">
        <v>255</v>
      </c>
      <c r="BT12" s="253" t="s">
        <v>282</v>
      </c>
      <c r="BU12" s="253"/>
      <c r="BV12" s="192" t="s">
        <v>256</v>
      </c>
      <c r="BW12" s="191" t="s">
        <v>257</v>
      </c>
      <c r="BX12" s="253" t="s">
        <v>283</v>
      </c>
      <c r="BY12" s="253"/>
      <c r="BZ12" s="192" t="s">
        <v>258</v>
      </c>
      <c r="CA12" s="191" t="s">
        <v>259</v>
      </c>
      <c r="CB12" s="253" t="s">
        <v>284</v>
      </c>
      <c r="CC12" s="253"/>
      <c r="CD12" s="192" t="s">
        <v>260</v>
      </c>
    </row>
    <row r="13" spans="1:82" ht="15.75" thickBot="1">
      <c r="C13" s="3"/>
      <c r="F13" s="3"/>
      <c r="I13" s="3"/>
      <c r="L13" s="3"/>
      <c r="M13" s="1"/>
      <c r="N13" s="1"/>
      <c r="O13" s="1"/>
      <c r="P13" s="1"/>
      <c r="Q13" s="1"/>
      <c r="R13" s="1"/>
      <c r="S13" s="1"/>
      <c r="T13" s="1"/>
      <c r="U13" s="3"/>
      <c r="V13" s="36"/>
      <c r="W13" s="37" t="s">
        <v>26</v>
      </c>
      <c r="X13" s="360"/>
      <c r="Y13" s="360"/>
      <c r="Z13" s="360"/>
      <c r="AA13" s="360"/>
      <c r="AB13" s="360"/>
      <c r="AC13" s="2"/>
      <c r="AD13" s="2"/>
      <c r="AE13" s="2"/>
      <c r="AF13" s="158" t="s">
        <v>45</v>
      </c>
      <c r="AG13" s="450" t="s">
        <v>44</v>
      </c>
      <c r="AH13" s="450"/>
      <c r="AI13" s="450"/>
      <c r="AJ13" s="450"/>
      <c r="AK13" s="450"/>
      <c r="AL13" s="450"/>
      <c r="AM13" s="450"/>
      <c r="AN13" s="450"/>
      <c r="AO13" s="450"/>
      <c r="AP13" s="450"/>
      <c r="AQ13" s="450"/>
      <c r="AR13" s="450"/>
      <c r="AS13" s="450"/>
      <c r="AT13" s="450"/>
      <c r="AU13" s="450"/>
      <c r="AV13" s="450"/>
      <c r="AW13" s="261"/>
      <c r="AX13" s="204"/>
      <c r="AY13" s="231">
        <f>IF(AX5&gt;BA5,AY5,AZ5)</f>
        <v>0</v>
      </c>
      <c r="AZ13" s="213">
        <f>IF(BF5&gt;BI5,BG5,BH5)</f>
        <v>0</v>
      </c>
      <c r="BA13" s="205"/>
      <c r="BB13" s="206"/>
      <c r="BC13" s="231">
        <f>IF(BB5&gt;BE5,BC5,BD5)</f>
        <v>0</v>
      </c>
      <c r="BD13" s="213">
        <f>IF(BJ5&gt;BM5,BK5,BL5)</f>
        <v>0</v>
      </c>
      <c r="BE13" s="207"/>
      <c r="BF13" s="204"/>
      <c r="BG13" s="231">
        <f>IF(AX7&gt;BA7,AY7,AZ7)</f>
        <v>0</v>
      </c>
      <c r="BH13" s="213">
        <f>IF(BF7&gt;BI7,BG7,BH7)</f>
        <v>0</v>
      </c>
      <c r="BI13" s="205"/>
      <c r="BJ13" s="206"/>
      <c r="BK13" s="231">
        <f>IF(BB7&gt;BE7,BC7,BD7)</f>
        <v>0</v>
      </c>
      <c r="BL13" s="213">
        <f>IF(BJ7&gt;BM7,BK7,BL7)</f>
        <v>0</v>
      </c>
      <c r="BM13" s="207"/>
      <c r="BN13" s="251"/>
      <c r="BO13" s="193"/>
      <c r="BP13" s="168">
        <f>IF(BO5&gt;BR5,BP5,BQ5)</f>
        <v>0</v>
      </c>
      <c r="BQ13" s="209">
        <f>IF(BW5&gt;BZ5,BX5,BY5)</f>
        <v>0</v>
      </c>
      <c r="BR13" s="194"/>
      <c r="BS13" s="193"/>
      <c r="BT13" s="168">
        <f>IF(BS5&gt;BV5,BT5,BU5)</f>
        <v>0</v>
      </c>
      <c r="BU13" s="167">
        <f>IF(CA5&gt;CD5,CB5,CC5)</f>
        <v>0</v>
      </c>
      <c r="BV13" s="194"/>
      <c r="BW13" s="193"/>
      <c r="BX13" s="168">
        <f>IF(BO7&gt;BR7,BP7,BQ7)</f>
        <v>0</v>
      </c>
      <c r="BY13" s="167">
        <f>IF(BW7&gt;BZ7,BX7,BY7)</f>
        <v>0</v>
      </c>
      <c r="BZ13" s="194"/>
      <c r="CA13" s="193"/>
      <c r="CB13" s="168">
        <f>IF(BS7&gt;BV7,BT7,BU7)</f>
        <v>0</v>
      </c>
      <c r="CC13" s="167">
        <f>IF(CA7&gt;CD7,CB7,CC7)</f>
        <v>0</v>
      </c>
      <c r="CD13" s="194"/>
    </row>
    <row r="14" spans="1:82" ht="15.75" thickBot="1">
      <c r="C14" s="3"/>
      <c r="F14" s="3"/>
      <c r="I14" s="3"/>
      <c r="L14" s="3"/>
      <c r="M14" s="1"/>
      <c r="N14" s="1"/>
      <c r="O14" s="1"/>
      <c r="P14" s="1"/>
      <c r="Q14" s="1"/>
      <c r="R14" s="1"/>
      <c r="S14" s="1"/>
      <c r="T14" s="1"/>
      <c r="U14" s="3"/>
      <c r="V14" s="36"/>
      <c r="W14" s="37" t="s">
        <v>28</v>
      </c>
      <c r="X14" s="360"/>
      <c r="Y14" s="360"/>
      <c r="Z14" s="360"/>
      <c r="AA14" s="360"/>
      <c r="AB14" s="360"/>
      <c r="AC14" s="2"/>
      <c r="AD14" s="2"/>
      <c r="AE14" s="2"/>
      <c r="AF14" s="158" t="s">
        <v>46</v>
      </c>
      <c r="AG14" s="159"/>
      <c r="AH14" s="294" t="s">
        <v>104</v>
      </c>
      <c r="AI14" s="294"/>
      <c r="AJ14" s="159"/>
      <c r="AK14" s="159"/>
      <c r="AL14" s="294" t="s">
        <v>105</v>
      </c>
      <c r="AM14" s="294"/>
      <c r="AN14" s="159"/>
      <c r="AO14" s="159"/>
      <c r="AP14" s="294" t="s">
        <v>106</v>
      </c>
      <c r="AQ14" s="294"/>
      <c r="AR14" s="159"/>
      <c r="AS14" s="159"/>
      <c r="AT14" s="294" t="s">
        <v>107</v>
      </c>
      <c r="AU14" s="294"/>
      <c r="AV14" s="159"/>
      <c r="AW14" s="280" t="s">
        <v>48</v>
      </c>
      <c r="AX14" s="179" t="s">
        <v>164</v>
      </c>
      <c r="AY14" s="266" t="s">
        <v>220</v>
      </c>
      <c r="AZ14" s="266"/>
      <c r="BA14" s="187" t="s">
        <v>165</v>
      </c>
      <c r="BB14" s="195" t="s">
        <v>166</v>
      </c>
      <c r="BC14" s="266" t="s">
        <v>221</v>
      </c>
      <c r="BD14" s="266"/>
      <c r="BE14" s="171" t="s">
        <v>167</v>
      </c>
      <c r="BF14" s="179" t="s">
        <v>168</v>
      </c>
      <c r="BG14" s="266" t="s">
        <v>222</v>
      </c>
      <c r="BH14" s="266"/>
      <c r="BI14" s="187" t="s">
        <v>169</v>
      </c>
      <c r="BJ14" s="195" t="s">
        <v>170</v>
      </c>
      <c r="BK14" s="266" t="s">
        <v>223</v>
      </c>
      <c r="BL14" s="266"/>
      <c r="BM14" s="171" t="s">
        <v>171</v>
      </c>
      <c r="BN14" s="248" t="s">
        <v>48</v>
      </c>
      <c r="BO14" s="198" t="s">
        <v>261</v>
      </c>
      <c r="BP14" s="252" t="s">
        <v>285</v>
      </c>
      <c r="BQ14" s="252"/>
      <c r="BR14" s="199" t="s">
        <v>262</v>
      </c>
      <c r="BS14" s="198" t="s">
        <v>263</v>
      </c>
      <c r="BT14" s="252" t="s">
        <v>286</v>
      </c>
      <c r="BU14" s="252"/>
      <c r="BV14" s="199" t="s">
        <v>264</v>
      </c>
      <c r="BW14" s="198" t="s">
        <v>265</v>
      </c>
      <c r="BX14" s="252" t="s">
        <v>287</v>
      </c>
      <c r="BY14" s="252"/>
      <c r="BZ14" s="199" t="s">
        <v>266</v>
      </c>
      <c r="CA14" s="198" t="s">
        <v>267</v>
      </c>
      <c r="CB14" s="252" t="s">
        <v>288</v>
      </c>
      <c r="CC14" s="252"/>
      <c r="CD14" s="199" t="s">
        <v>268</v>
      </c>
    </row>
    <row r="15" spans="1:82" ht="15" customHeight="1" thickBot="1">
      <c r="A15" s="307" t="s">
        <v>31</v>
      </c>
      <c r="B15" s="308"/>
      <c r="C15" s="3"/>
      <c r="D15" s="317" t="s">
        <v>32</v>
      </c>
      <c r="E15" s="318"/>
      <c r="F15" s="3"/>
      <c r="G15" s="321" t="s">
        <v>33</v>
      </c>
      <c r="H15" s="322"/>
      <c r="I15" s="3"/>
      <c r="J15" s="325" t="s">
        <v>30</v>
      </c>
      <c r="K15" s="326"/>
      <c r="L15" s="3"/>
      <c r="M15" s="1"/>
      <c r="N15" s="1"/>
      <c r="O15" s="1"/>
      <c r="P15" s="1"/>
      <c r="Q15" s="1"/>
      <c r="R15" s="1"/>
      <c r="S15" s="1"/>
      <c r="T15" s="1"/>
      <c r="U15" s="3"/>
      <c r="V15" s="36"/>
      <c r="W15" s="37" t="s">
        <v>29</v>
      </c>
      <c r="X15" s="359"/>
      <c r="Y15" s="359"/>
      <c r="Z15" s="359"/>
      <c r="AA15" s="359"/>
      <c r="AB15" s="359"/>
      <c r="AC15" s="2"/>
      <c r="AD15" s="2"/>
      <c r="AE15" s="2"/>
      <c r="AF15" s="152" t="s">
        <v>47</v>
      </c>
      <c r="AG15" s="152"/>
      <c r="AH15" s="294" t="s">
        <v>98</v>
      </c>
      <c r="AI15" s="294"/>
      <c r="AJ15" s="152"/>
      <c r="AK15" s="152"/>
      <c r="AL15" s="294" t="s">
        <v>99</v>
      </c>
      <c r="AM15" s="294"/>
      <c r="AN15" s="152"/>
      <c r="AO15" s="152"/>
      <c r="AP15" s="294" t="s">
        <v>100</v>
      </c>
      <c r="AQ15" s="294"/>
      <c r="AR15" s="152"/>
      <c r="AS15" s="152"/>
      <c r="AT15" s="294" t="s">
        <v>101</v>
      </c>
      <c r="AU15" s="294"/>
      <c r="AV15" s="152"/>
      <c r="AW15" s="281"/>
      <c r="AX15" s="181"/>
      <c r="AY15" s="174">
        <f>IF(AX11&gt;BA11,AY11,AZ11)</f>
        <v>0</v>
      </c>
      <c r="AZ15" s="173">
        <f>IF(BB11&gt;BE11,BC11,BD11)</f>
        <v>0</v>
      </c>
      <c r="BA15" s="184"/>
      <c r="BB15" s="190"/>
      <c r="BC15" s="174">
        <f>IF(BF11&gt;BI11,BG11,BH11)</f>
        <v>0</v>
      </c>
      <c r="BD15" s="173">
        <f>IF(BJ11&gt;BM11,BK11,BL11)</f>
        <v>0</v>
      </c>
      <c r="BE15" s="175"/>
      <c r="BF15" s="181"/>
      <c r="BG15" s="174">
        <f>IF(AX11&gt;BA11,AZ11,AY11)</f>
        <v>0</v>
      </c>
      <c r="BH15" s="173">
        <f>IF(BB11&gt;BE11,BD11,BC11)</f>
        <v>0</v>
      </c>
      <c r="BI15" s="184"/>
      <c r="BJ15" s="190"/>
      <c r="BK15" s="174">
        <f>IF(BF11&gt;BI11,BH11,BG11)</f>
        <v>0</v>
      </c>
      <c r="BL15" s="173">
        <f>IF(BJ11&gt;BM11,BL11,BK11)</f>
        <v>0</v>
      </c>
      <c r="BM15" s="175"/>
      <c r="BN15" s="249"/>
      <c r="BO15" s="228"/>
      <c r="BP15" s="230">
        <f>IF(BO11&gt;BR11,BP11,BQ11)</f>
        <v>0</v>
      </c>
      <c r="BQ15" s="210">
        <f>IF(BS11&gt;BV11,BT11,BU11)</f>
        <v>0</v>
      </c>
      <c r="BR15" s="229"/>
      <c r="BS15" s="228"/>
      <c r="BT15" s="230">
        <f>IF(BW11&gt;BZ11,BX11,BY11)</f>
        <v>0</v>
      </c>
      <c r="BU15" s="208">
        <f>IF(CA11&gt;CD11,CB11,CC11)</f>
        <v>0</v>
      </c>
      <c r="BV15" s="229"/>
      <c r="BW15" s="228"/>
      <c r="BX15" s="230">
        <f>IF(BO11&gt;BR11,BQ11,BP11)</f>
        <v>0</v>
      </c>
      <c r="BY15" s="208">
        <f>IF(BS11&gt;BV11,BU11,BT11)</f>
        <v>0</v>
      </c>
      <c r="BZ15" s="229"/>
      <c r="CA15" s="228"/>
      <c r="CB15" s="230">
        <f>IF(BW11&gt;BZ11,BY11,BX11)</f>
        <v>0</v>
      </c>
      <c r="CC15" s="208">
        <f>IF(CA11&gt;CD11,CC11,CB11)</f>
        <v>0</v>
      </c>
      <c r="CD15" s="229"/>
    </row>
    <row r="16" spans="1:82" ht="15" customHeight="1">
      <c r="A16" s="309"/>
      <c r="B16" s="310"/>
      <c r="C16" s="3"/>
      <c r="D16" s="319"/>
      <c r="E16" s="320"/>
      <c r="F16" s="3"/>
      <c r="G16" s="323"/>
      <c r="H16" s="324"/>
      <c r="I16" s="3"/>
      <c r="J16" s="327"/>
      <c r="K16" s="328"/>
      <c r="L16" s="3"/>
      <c r="U16" s="3"/>
      <c r="V16" s="36"/>
      <c r="AF16" s="152" t="s">
        <v>48</v>
      </c>
      <c r="AG16" s="152"/>
      <c r="AH16" s="294" t="s">
        <v>108</v>
      </c>
      <c r="AI16" s="294"/>
      <c r="AJ16" s="152"/>
      <c r="AK16" s="152"/>
      <c r="AL16" s="294" t="s">
        <v>109</v>
      </c>
      <c r="AM16" s="294"/>
      <c r="AN16" s="152"/>
      <c r="AO16" s="152"/>
      <c r="AP16" s="294" t="s">
        <v>110</v>
      </c>
      <c r="AQ16" s="294"/>
      <c r="AR16" s="152"/>
      <c r="AS16" s="152"/>
      <c r="AT16" s="294" t="s">
        <v>111</v>
      </c>
      <c r="AU16" s="294"/>
      <c r="AV16" s="152"/>
      <c r="AW16" s="282" t="s">
        <v>49</v>
      </c>
      <c r="AX16" s="200" t="s">
        <v>172</v>
      </c>
      <c r="AY16" s="287" t="s">
        <v>224</v>
      </c>
      <c r="AZ16" s="287"/>
      <c r="BA16" s="201" t="s">
        <v>173</v>
      </c>
      <c r="BB16" s="202" t="s">
        <v>174</v>
      </c>
      <c r="BC16" s="287" t="s">
        <v>225</v>
      </c>
      <c r="BD16" s="287"/>
      <c r="BE16" s="203" t="s">
        <v>175</v>
      </c>
      <c r="BF16" s="200" t="s">
        <v>176</v>
      </c>
      <c r="BG16" s="287" t="s">
        <v>226</v>
      </c>
      <c r="BH16" s="287"/>
      <c r="BI16" s="201" t="s">
        <v>177</v>
      </c>
      <c r="BJ16" s="202" t="s">
        <v>178</v>
      </c>
      <c r="BK16" s="287" t="s">
        <v>227</v>
      </c>
      <c r="BL16" s="287"/>
      <c r="BM16" s="203" t="s">
        <v>179</v>
      </c>
      <c r="BN16" s="250" t="s">
        <v>49</v>
      </c>
      <c r="BO16" s="191" t="s">
        <v>269</v>
      </c>
      <c r="BP16" s="253" t="s">
        <v>289</v>
      </c>
      <c r="BQ16" s="253"/>
      <c r="BR16" s="192" t="s">
        <v>270</v>
      </c>
      <c r="BS16" s="191" t="s">
        <v>271</v>
      </c>
      <c r="BT16" s="253" t="s">
        <v>290</v>
      </c>
      <c r="BU16" s="253"/>
      <c r="BV16" s="192" t="s">
        <v>272</v>
      </c>
      <c r="BW16" s="191" t="s">
        <v>273</v>
      </c>
      <c r="BX16" s="253" t="s">
        <v>291</v>
      </c>
      <c r="BY16" s="253"/>
      <c r="BZ16" s="192" t="s">
        <v>274</v>
      </c>
      <c r="CA16" s="191" t="s">
        <v>275</v>
      </c>
      <c r="CB16" s="253" t="s">
        <v>292</v>
      </c>
      <c r="CC16" s="253"/>
      <c r="CD16" s="192" t="s">
        <v>276</v>
      </c>
    </row>
    <row r="17" spans="1:82" ht="15.75" thickBot="1">
      <c r="A17" s="301" t="s">
        <v>303</v>
      </c>
      <c r="B17" s="302"/>
      <c r="C17" s="3"/>
      <c r="D17" s="301" t="s">
        <v>6</v>
      </c>
      <c r="E17" s="302"/>
      <c r="F17" s="3"/>
      <c r="G17" s="301" t="s">
        <v>314</v>
      </c>
      <c r="H17" s="302"/>
      <c r="I17" s="3"/>
      <c r="J17" s="301" t="s">
        <v>304</v>
      </c>
      <c r="K17" s="302"/>
      <c r="L17" s="3"/>
      <c r="AF17" s="152" t="s">
        <v>49</v>
      </c>
      <c r="AG17" s="152"/>
      <c r="AH17" s="294" t="s">
        <v>102</v>
      </c>
      <c r="AI17" s="294"/>
      <c r="AJ17" s="152"/>
      <c r="AK17" s="152"/>
      <c r="AL17" s="294" t="s">
        <v>103</v>
      </c>
      <c r="AM17" s="294"/>
      <c r="AN17" s="152"/>
      <c r="AO17" s="152"/>
      <c r="AP17" s="294" t="s">
        <v>112</v>
      </c>
      <c r="AQ17" s="294"/>
      <c r="AR17" s="152"/>
      <c r="AS17" s="152"/>
      <c r="AT17" s="294" t="s">
        <v>113</v>
      </c>
      <c r="AU17" s="294"/>
      <c r="AV17" s="152"/>
      <c r="AW17" s="261"/>
      <c r="AX17" s="204"/>
      <c r="AY17" s="231">
        <f>IF(AX13&gt;BA13,AY13,AZ13)</f>
        <v>0</v>
      </c>
      <c r="AZ17" s="213">
        <f>IF(BB13&gt;BE13,BC13,BD13)</f>
        <v>0</v>
      </c>
      <c r="BA17" s="205"/>
      <c r="BB17" s="206"/>
      <c r="BC17" s="231">
        <f>IF(BF13&gt;BI13,BG13,BH13)</f>
        <v>0</v>
      </c>
      <c r="BD17" s="213">
        <f>IF(BJ13&gt;BM13,BK13,BL13)</f>
        <v>0</v>
      </c>
      <c r="BE17" s="207"/>
      <c r="BF17" s="204"/>
      <c r="BG17" s="231">
        <f>IF(AX13&gt;BA13,AZ13,AY13)</f>
        <v>0</v>
      </c>
      <c r="BH17" s="213">
        <f>IF(BB13&gt;BE13,BD13,BC13)</f>
        <v>0</v>
      </c>
      <c r="BI17" s="205"/>
      <c r="BJ17" s="206"/>
      <c r="BK17" s="231">
        <f>IF(BF13&gt;BI13,BH13,BG13)</f>
        <v>0</v>
      </c>
      <c r="BL17" s="213">
        <f>IF(BJ13&gt;BM13,BL13,BK13)</f>
        <v>0</v>
      </c>
      <c r="BM17" s="207"/>
      <c r="BN17" s="251"/>
      <c r="BO17" s="190"/>
      <c r="BP17" s="174">
        <f>IF(BO13&gt;BR13,BP13,BQ13)</f>
        <v>0</v>
      </c>
      <c r="BQ17" s="176">
        <f>IF(BS13&gt;BV13,BT13,BU13)</f>
        <v>0</v>
      </c>
      <c r="BR17" s="175"/>
      <c r="BS17" s="190"/>
      <c r="BT17" s="174">
        <f>IF(BW13&gt;BZ13,BX13,BY13)</f>
        <v>0</v>
      </c>
      <c r="BU17" s="173">
        <f>IF(CA13&gt;CD13,CB13,CC13)</f>
        <v>0</v>
      </c>
      <c r="BV17" s="175"/>
      <c r="BW17" s="190"/>
      <c r="BX17" s="174">
        <f>IF(BO13&gt;BR13,BQ13,BP13)</f>
        <v>0</v>
      </c>
      <c r="BY17" s="173">
        <f>IF(BS13&gt;BV13,BU13,BT13)</f>
        <v>0</v>
      </c>
      <c r="BZ17" s="175"/>
      <c r="CA17" s="190"/>
      <c r="CB17" s="174">
        <f>IF(BW13&gt;BZ13,BY13,BX13)</f>
        <v>0</v>
      </c>
      <c r="CC17" s="173">
        <f>IF(CA13&gt;CD13,CC13,CB13)</f>
        <v>0</v>
      </c>
      <c r="CD17" s="175"/>
    </row>
    <row r="18" spans="1:82" ht="15.75" thickBot="1">
      <c r="A18" s="301" t="s">
        <v>319</v>
      </c>
      <c r="B18" s="302"/>
      <c r="C18" s="3"/>
      <c r="D18" s="301" t="s">
        <v>5</v>
      </c>
      <c r="E18" s="302"/>
      <c r="F18" s="3"/>
      <c r="G18" s="301" t="s">
        <v>309</v>
      </c>
      <c r="H18" s="302"/>
      <c r="I18" s="3"/>
      <c r="J18" s="301" t="s">
        <v>315</v>
      </c>
      <c r="K18" s="302"/>
      <c r="L18" s="3"/>
      <c r="AF18" s="152" t="s">
        <v>50</v>
      </c>
      <c r="AG18" s="152"/>
      <c r="AH18" s="451" t="s">
        <v>114</v>
      </c>
      <c r="AI18" s="451"/>
      <c r="AJ18" s="152"/>
      <c r="AK18" s="152"/>
      <c r="AL18" s="451" t="s">
        <v>115</v>
      </c>
      <c r="AM18" s="451"/>
      <c r="AN18" s="152"/>
      <c r="AO18" s="152"/>
      <c r="AP18" s="451" t="s">
        <v>116</v>
      </c>
      <c r="AQ18" s="451"/>
      <c r="AR18" s="152"/>
      <c r="AS18" s="152"/>
      <c r="AT18" s="451" t="s">
        <v>117</v>
      </c>
      <c r="AU18" s="451"/>
      <c r="AV18" s="152"/>
      <c r="AW18" s="280" t="s">
        <v>50</v>
      </c>
      <c r="AX18" s="179" t="s">
        <v>180</v>
      </c>
      <c r="AY18" s="266" t="s">
        <v>114</v>
      </c>
      <c r="AZ18" s="266"/>
      <c r="BA18" s="187" t="s">
        <v>181</v>
      </c>
      <c r="BB18" s="195" t="s">
        <v>182</v>
      </c>
      <c r="BC18" s="266" t="s">
        <v>115</v>
      </c>
      <c r="BD18" s="266"/>
      <c r="BE18" s="171" t="s">
        <v>183</v>
      </c>
      <c r="BF18" s="179" t="s">
        <v>184</v>
      </c>
      <c r="BG18" s="266" t="s">
        <v>116</v>
      </c>
      <c r="BH18" s="266"/>
      <c r="BI18" s="187" t="s">
        <v>185</v>
      </c>
      <c r="BJ18" s="195" t="s">
        <v>186</v>
      </c>
      <c r="BK18" s="266" t="s">
        <v>117</v>
      </c>
      <c r="BL18" s="266"/>
      <c r="BM18" s="171" t="s">
        <v>187</v>
      </c>
      <c r="BO18" s="165"/>
      <c r="BP18" s="232"/>
      <c r="BQ18" s="212"/>
      <c r="BR18" s="166"/>
      <c r="BS18" s="165"/>
      <c r="BT18" s="232"/>
      <c r="BU18" s="215"/>
      <c r="BV18" s="166"/>
      <c r="BW18" s="165"/>
      <c r="BX18" s="232"/>
      <c r="BY18" s="215"/>
      <c r="BZ18" s="166"/>
      <c r="CA18" s="165"/>
      <c r="CB18" s="232"/>
      <c r="CC18" s="215"/>
      <c r="CD18" s="166"/>
    </row>
    <row r="19" spans="1:82" ht="15.75" thickBot="1">
      <c r="A19" s="301" t="s">
        <v>299</v>
      </c>
      <c r="B19" s="302"/>
      <c r="D19" s="301" t="s">
        <v>300</v>
      </c>
      <c r="E19" s="302"/>
      <c r="F19" s="3"/>
      <c r="G19" s="301" t="s">
        <v>310</v>
      </c>
      <c r="H19" s="302"/>
      <c r="I19" s="3"/>
      <c r="J19" s="301" t="s">
        <v>318</v>
      </c>
      <c r="K19" s="302"/>
      <c r="L19" s="3"/>
      <c r="M19" s="435" t="s">
        <v>2</v>
      </c>
      <c r="N19" s="436"/>
      <c r="O19" s="439" t="s">
        <v>10</v>
      </c>
      <c r="P19" s="436" t="s">
        <v>11</v>
      </c>
      <c r="Q19" s="435" t="s">
        <v>12</v>
      </c>
      <c r="R19" s="441"/>
      <c r="S19" s="436" t="s">
        <v>11</v>
      </c>
      <c r="T19" s="439" t="s">
        <v>13</v>
      </c>
      <c r="U19" s="363"/>
      <c r="V19" s="19"/>
      <c r="W19" s="443" t="s">
        <v>14</v>
      </c>
      <c r="X19" s="444"/>
      <c r="Y19" s="445" t="s">
        <v>15</v>
      </c>
      <c r="Z19" s="446"/>
      <c r="AA19" s="443" t="s">
        <v>16</v>
      </c>
      <c r="AB19" s="444"/>
      <c r="AC19" s="443" t="s">
        <v>17</v>
      </c>
      <c r="AD19" s="444"/>
      <c r="AE19" s="439" t="s">
        <v>18</v>
      </c>
      <c r="AF19" s="152" t="s">
        <v>51</v>
      </c>
      <c r="AG19" s="152"/>
      <c r="AH19" s="451" t="s">
        <v>118</v>
      </c>
      <c r="AI19" s="451"/>
      <c r="AJ19" s="152"/>
      <c r="AK19" s="152"/>
      <c r="AL19" s="451" t="s">
        <v>119</v>
      </c>
      <c r="AM19" s="451"/>
      <c r="AN19" s="152"/>
      <c r="AO19" s="152"/>
      <c r="AP19" s="451" t="s">
        <v>120</v>
      </c>
      <c r="AQ19" s="451"/>
      <c r="AR19" s="152"/>
      <c r="AS19" s="152"/>
      <c r="AT19" s="451" t="s">
        <v>121</v>
      </c>
      <c r="AU19" s="451"/>
      <c r="AV19" s="152"/>
      <c r="AW19" s="281"/>
      <c r="AX19" s="181"/>
      <c r="AY19" s="174">
        <f>IF(BO15&gt;BR15,BP15,BQ15)</f>
        <v>0</v>
      </c>
      <c r="AZ19" s="173">
        <f>IF(BS15&gt;BV15,BT15,BU15)</f>
        <v>0</v>
      </c>
      <c r="BA19" s="184"/>
      <c r="BB19" s="190"/>
      <c r="BC19" s="174">
        <f>IF(BO15&gt;BR15,BQ15,BP15)</f>
        <v>0</v>
      </c>
      <c r="BD19" s="173">
        <f>IF(BS15&gt;BV15,BU15,BT15)</f>
        <v>0</v>
      </c>
      <c r="BE19" s="175"/>
      <c r="BF19" s="181"/>
      <c r="BG19" s="174">
        <f>IF(BW15&gt;BZ15,BX15,BY15)</f>
        <v>0</v>
      </c>
      <c r="BH19" s="173">
        <f>IF(CA15&gt;CD15,CB15,CC15)</f>
        <v>0</v>
      </c>
      <c r="BI19" s="184"/>
      <c r="BJ19" s="190"/>
      <c r="BK19" s="174">
        <f>IF(BW15&gt;BZ15,BY15,BX15)</f>
        <v>0</v>
      </c>
      <c r="BL19" s="173">
        <f>IF(CA15&gt;CD15,CC15,CB15)</f>
        <v>0</v>
      </c>
      <c r="BM19" s="175"/>
      <c r="BO19" s="165"/>
      <c r="BP19" s="232"/>
      <c r="BQ19" s="212"/>
      <c r="BR19" s="166"/>
      <c r="BS19" s="165"/>
      <c r="BT19" s="232"/>
      <c r="BU19" s="215"/>
      <c r="BV19" s="166"/>
      <c r="BW19" s="165"/>
      <c r="BX19" s="232"/>
      <c r="BY19" s="215"/>
      <c r="BZ19" s="166"/>
      <c r="CA19" s="165"/>
      <c r="CB19" s="232"/>
      <c r="CC19" s="215"/>
      <c r="CD19" s="166"/>
    </row>
    <row r="20" spans="1:82" ht="15.75" thickBot="1">
      <c r="A20" s="303" t="s">
        <v>306</v>
      </c>
      <c r="B20" s="304"/>
      <c r="D20" s="303" t="s">
        <v>308</v>
      </c>
      <c r="E20" s="304"/>
      <c r="F20" s="3"/>
      <c r="G20" s="303" t="s">
        <v>301</v>
      </c>
      <c r="H20" s="304"/>
      <c r="I20" s="3"/>
      <c r="J20" s="303" t="s">
        <v>294</v>
      </c>
      <c r="K20" s="304"/>
      <c r="L20" s="3"/>
      <c r="M20" s="437"/>
      <c r="N20" s="438"/>
      <c r="O20" s="440"/>
      <c r="P20" s="438"/>
      <c r="Q20" s="437"/>
      <c r="R20" s="442"/>
      <c r="S20" s="438"/>
      <c r="T20" s="440"/>
      <c r="U20" s="363"/>
      <c r="V20" s="19"/>
      <c r="W20" s="135" t="s">
        <v>19</v>
      </c>
      <c r="X20" s="136" t="s">
        <v>20</v>
      </c>
      <c r="Y20" s="137" t="s">
        <v>19</v>
      </c>
      <c r="Z20" s="138" t="s">
        <v>20</v>
      </c>
      <c r="AA20" s="135" t="s">
        <v>19</v>
      </c>
      <c r="AB20" s="136" t="s">
        <v>20</v>
      </c>
      <c r="AC20" s="135" t="s">
        <v>19</v>
      </c>
      <c r="AD20" s="136" t="s">
        <v>20</v>
      </c>
      <c r="AE20" s="447"/>
      <c r="AF20" s="152" t="s">
        <v>52</v>
      </c>
      <c r="AG20" s="152"/>
      <c r="AH20" s="451" t="s">
        <v>122</v>
      </c>
      <c r="AI20" s="451"/>
      <c r="AJ20" s="152"/>
      <c r="AK20" s="152"/>
      <c r="AL20" s="451" t="s">
        <v>123</v>
      </c>
      <c r="AM20" s="451"/>
      <c r="AN20" s="152"/>
      <c r="AO20" s="152"/>
      <c r="AP20" s="451" t="s">
        <v>124</v>
      </c>
      <c r="AQ20" s="451"/>
      <c r="AR20" s="152"/>
      <c r="AS20" s="152"/>
      <c r="AT20" s="451" t="s">
        <v>125</v>
      </c>
      <c r="AU20" s="451"/>
      <c r="AV20" s="152"/>
      <c r="AW20" s="282" t="s">
        <v>51</v>
      </c>
      <c r="AX20" s="200" t="s">
        <v>188</v>
      </c>
      <c r="AY20" s="287" t="s">
        <v>118</v>
      </c>
      <c r="AZ20" s="287"/>
      <c r="BA20" s="201" t="s">
        <v>189</v>
      </c>
      <c r="BB20" s="202" t="s">
        <v>190</v>
      </c>
      <c r="BC20" s="287" t="s">
        <v>119</v>
      </c>
      <c r="BD20" s="287"/>
      <c r="BE20" s="203" t="s">
        <v>191</v>
      </c>
      <c r="BF20" s="200" t="s">
        <v>192</v>
      </c>
      <c r="BG20" s="287" t="s">
        <v>120</v>
      </c>
      <c r="BH20" s="287"/>
      <c r="BI20" s="201" t="s">
        <v>193</v>
      </c>
      <c r="BJ20" s="202" t="s">
        <v>194</v>
      </c>
      <c r="BK20" s="287" t="s">
        <v>121</v>
      </c>
      <c r="BL20" s="287"/>
      <c r="BM20" s="203" t="s">
        <v>195</v>
      </c>
      <c r="BO20" s="165"/>
      <c r="BP20" s="232"/>
      <c r="BQ20" s="212"/>
      <c r="BR20" s="166"/>
      <c r="BS20" s="165"/>
      <c r="BT20" s="232"/>
      <c r="BU20" s="215"/>
      <c r="BV20" s="166"/>
      <c r="BW20" s="165"/>
      <c r="BX20" s="232"/>
      <c r="BY20" s="215"/>
      <c r="BZ20" s="166"/>
      <c r="CA20" s="165"/>
      <c r="CB20" s="232"/>
      <c r="CC20" s="215"/>
      <c r="CD20" s="166"/>
    </row>
    <row r="21" spans="1:82" ht="15.75" thickBot="1">
      <c r="D21" s="3"/>
      <c r="E21" s="3"/>
      <c r="F21" s="3"/>
      <c r="G21" s="3"/>
      <c r="H21" s="3"/>
      <c r="I21" s="3"/>
      <c r="J21" s="3"/>
      <c r="K21" s="3"/>
      <c r="L21" s="3"/>
      <c r="M21" s="349" t="str">
        <f>D9</f>
        <v>OFC 2</v>
      </c>
      <c r="N21" s="350"/>
      <c r="O21" s="139" t="s">
        <v>21</v>
      </c>
      <c r="P21" s="140" t="str">
        <f>M21</f>
        <v>OFC 2</v>
      </c>
      <c r="Q21" s="141"/>
      <c r="R21" s="142"/>
      <c r="S21" s="140" t="str">
        <f>M22</f>
        <v>R.RANCON 1</v>
      </c>
      <c r="T21" s="143"/>
      <c r="U21" s="3"/>
      <c r="V21" s="35" t="str">
        <f>M21</f>
        <v>OFC 2</v>
      </c>
      <c r="W21" s="8">
        <f>IF(X21&lt;0,0,IF(X21&gt;0,3,1))</f>
        <v>1</v>
      </c>
      <c r="X21" s="9">
        <f>Q21-R21</f>
        <v>0</v>
      </c>
      <c r="Y21" s="13">
        <f>IF(Z21&lt;0,0,IF(Z21&gt;0,3,1))</f>
        <v>1</v>
      </c>
      <c r="Z21" s="16">
        <f>Q23-R23</f>
        <v>0</v>
      </c>
      <c r="AA21" s="8">
        <f>IF(AB21&lt;0,0,IF(AB21&gt;0,3,1))</f>
        <v>1</v>
      </c>
      <c r="AB21" s="9">
        <f>Q25-R25</f>
        <v>0</v>
      </c>
      <c r="AC21" s="8">
        <f>SUM(W21+Y21+AA21)</f>
        <v>3</v>
      </c>
      <c r="AD21" s="9">
        <f>SUM(X21+Z21+AB21)</f>
        <v>0</v>
      </c>
      <c r="AE21" s="28">
        <f>RANK(AC21,AC21:AC24)</f>
        <v>1</v>
      </c>
      <c r="AF21" s="152" t="s">
        <v>53</v>
      </c>
      <c r="AG21" s="152"/>
      <c r="AH21" s="451" t="s">
        <v>126</v>
      </c>
      <c r="AI21" s="451"/>
      <c r="AJ21" s="152"/>
      <c r="AK21" s="152"/>
      <c r="AL21" s="451" t="s">
        <v>127</v>
      </c>
      <c r="AM21" s="451"/>
      <c r="AN21" s="152"/>
      <c r="AO21" s="152"/>
      <c r="AP21" s="451"/>
      <c r="AQ21" s="451"/>
      <c r="AR21" s="152"/>
      <c r="AS21" s="152"/>
      <c r="AT21" s="451"/>
      <c r="AU21" s="451"/>
      <c r="AV21" s="152"/>
      <c r="AW21" s="261"/>
      <c r="AX21" s="204"/>
      <c r="AY21" s="231">
        <f>IF(BO17&gt;BR17,BP17,BQ17)</f>
        <v>0</v>
      </c>
      <c r="AZ21" s="213">
        <f>IF(BS17&gt;BV17,BT17,BU17)</f>
        <v>0</v>
      </c>
      <c r="BA21" s="205"/>
      <c r="BB21" s="206"/>
      <c r="BC21" s="231">
        <f>IF(BO17&gt;BR17,BQ17,BP17)</f>
        <v>0</v>
      </c>
      <c r="BD21" s="213">
        <f>IF(BS17&gt;BV17,BU17,BT17)</f>
        <v>0</v>
      </c>
      <c r="BE21" s="207"/>
      <c r="BF21" s="204"/>
      <c r="BG21" s="231">
        <f>IF(BW17&gt;BZ17,BX17,BY17)</f>
        <v>0</v>
      </c>
      <c r="BH21" s="213">
        <f>IF(CA17&gt;CD17,CB17,CC17)</f>
        <v>0</v>
      </c>
      <c r="BI21" s="205"/>
      <c r="BJ21" s="206"/>
      <c r="BK21" s="231">
        <f>IF(BW17&gt;BZ17,BY17,BX17)</f>
        <v>0</v>
      </c>
      <c r="BL21" s="213">
        <f>IF(CA17&gt;CD17,CC17,CB17)</f>
        <v>0</v>
      </c>
      <c r="BM21" s="207"/>
      <c r="BO21" s="165"/>
      <c r="BP21" s="232"/>
      <c r="BQ21" s="212"/>
      <c r="BR21" s="166"/>
      <c r="BS21" s="165"/>
      <c r="BT21" s="232"/>
      <c r="BU21" s="215"/>
      <c r="BV21" s="166"/>
      <c r="BW21" s="165"/>
      <c r="BX21" s="232"/>
      <c r="BY21" s="215"/>
      <c r="BZ21" s="166"/>
      <c r="CA21" s="165"/>
      <c r="CB21" s="232"/>
      <c r="CC21" s="215"/>
      <c r="CD21" s="166"/>
    </row>
    <row r="22" spans="1:82" ht="15.75" thickBot="1">
      <c r="D22" s="3"/>
      <c r="E22" s="3"/>
      <c r="F22" s="3"/>
      <c r="G22" s="3"/>
      <c r="H22" s="3"/>
      <c r="I22" s="3"/>
      <c r="J22" s="3"/>
      <c r="K22" s="3"/>
      <c r="L22" s="3"/>
      <c r="M22" s="337" t="str">
        <f>D10</f>
        <v>R.RANCON 1</v>
      </c>
      <c r="N22" s="338"/>
      <c r="O22" s="144" t="s">
        <v>21</v>
      </c>
      <c r="P22" s="145" t="str">
        <f>M23</f>
        <v>SPUC</v>
      </c>
      <c r="Q22" s="146"/>
      <c r="R22" s="146"/>
      <c r="S22" s="145" t="str">
        <f>M24</f>
        <v>ECR 2</v>
      </c>
      <c r="T22" s="147"/>
      <c r="U22" s="3"/>
      <c r="V22" s="35" t="str">
        <f>M22</f>
        <v>R.RANCON 1</v>
      </c>
      <c r="W22" s="8">
        <f t="shared" ref="W22:W24" si="13">IF(X22&lt;0,0,IF(X22&gt;0,3,1))</f>
        <v>1</v>
      </c>
      <c r="X22" s="9">
        <f>R21-Q21</f>
        <v>0</v>
      </c>
      <c r="Y22" s="13">
        <f t="shared" ref="Y22:Y24" si="14">IF(Z22&lt;0,0,IF(Z22&gt;0,3,1))</f>
        <v>1</v>
      </c>
      <c r="Z22" s="16">
        <f>Q24-R24</f>
        <v>0</v>
      </c>
      <c r="AA22" s="8">
        <f t="shared" ref="AA22:AA24" si="15">IF(AB22&lt;0,0,IF(AB22&gt;0,3,1))</f>
        <v>1</v>
      </c>
      <c r="AB22" s="9">
        <f>Q26-R26</f>
        <v>0</v>
      </c>
      <c r="AC22" s="8">
        <f t="shared" ref="AC22:AC24" si="16">SUM(W22+Y22+AA22)</f>
        <v>3</v>
      </c>
      <c r="AD22" s="9">
        <f t="shared" ref="AD22:AD24" si="17">SUM(X22+Z22+AB22)</f>
        <v>0</v>
      </c>
      <c r="AE22" s="28">
        <f>RANK(AC22,AC21:AC24)</f>
        <v>1</v>
      </c>
      <c r="AF22" s="152" t="s">
        <v>54</v>
      </c>
      <c r="AG22" s="152"/>
      <c r="AH22" s="451" t="s">
        <v>128</v>
      </c>
      <c r="AI22" s="451"/>
      <c r="AJ22" s="152"/>
      <c r="AK22" s="152"/>
      <c r="AL22" s="451"/>
      <c r="AM22" s="451"/>
      <c r="AN22" s="152"/>
      <c r="AO22" s="152"/>
      <c r="AP22" s="451"/>
      <c r="AQ22" s="451"/>
      <c r="AR22" s="152"/>
      <c r="AS22" s="152"/>
      <c r="AT22" s="451"/>
      <c r="AU22" s="451"/>
      <c r="AV22" s="152"/>
      <c r="AW22" s="280" t="s">
        <v>52</v>
      </c>
      <c r="AX22" s="179" t="s">
        <v>196</v>
      </c>
      <c r="AY22" s="266" t="s">
        <v>122</v>
      </c>
      <c r="AZ22" s="266"/>
      <c r="BA22" s="187" t="s">
        <v>197</v>
      </c>
      <c r="BB22" s="195" t="s">
        <v>198</v>
      </c>
      <c r="BC22" s="266" t="s">
        <v>123</v>
      </c>
      <c r="BD22" s="266"/>
      <c r="BE22" s="171" t="s">
        <v>199</v>
      </c>
      <c r="BF22" s="179" t="s">
        <v>200</v>
      </c>
      <c r="BG22" s="266" t="s">
        <v>124</v>
      </c>
      <c r="BH22" s="266"/>
      <c r="BI22" s="187" t="s">
        <v>201</v>
      </c>
      <c r="BJ22" s="195" t="s">
        <v>202</v>
      </c>
      <c r="BK22" s="266" t="s">
        <v>125</v>
      </c>
      <c r="BL22" s="266"/>
      <c r="BM22" s="171" t="s">
        <v>203</v>
      </c>
      <c r="BO22" s="165"/>
      <c r="BP22" s="232"/>
      <c r="BQ22" s="212"/>
      <c r="BR22" s="166"/>
      <c r="BS22" s="165"/>
      <c r="BT22" s="232"/>
      <c r="BU22" s="215"/>
      <c r="BV22" s="166"/>
      <c r="BW22" s="165"/>
      <c r="BX22" s="232"/>
      <c r="BY22" s="215"/>
      <c r="BZ22" s="166"/>
      <c r="CA22" s="165"/>
      <c r="CB22" s="232"/>
      <c r="CC22" s="215"/>
      <c r="CD22" s="166"/>
    </row>
    <row r="23" spans="1:82" ht="15.75" thickBot="1">
      <c r="D23" s="3"/>
      <c r="E23" s="3"/>
      <c r="F23" s="3"/>
      <c r="G23" s="3"/>
      <c r="H23" s="3"/>
      <c r="I23" s="3"/>
      <c r="J23" s="3"/>
      <c r="K23" s="3"/>
      <c r="L23" s="3"/>
      <c r="M23" s="337" t="str">
        <f>D11</f>
        <v>SPUC</v>
      </c>
      <c r="N23" s="338"/>
      <c r="O23" s="47" t="s">
        <v>22</v>
      </c>
      <c r="P23" s="48" t="str">
        <f>M21</f>
        <v>OFC 2</v>
      </c>
      <c r="Q23" s="49"/>
      <c r="R23" s="49"/>
      <c r="S23" s="48" t="str">
        <f>M23</f>
        <v>SPUC</v>
      </c>
      <c r="T23" s="50"/>
      <c r="U23" s="3"/>
      <c r="V23" s="35" t="str">
        <f>M23</f>
        <v>SPUC</v>
      </c>
      <c r="W23" s="8">
        <f t="shared" si="13"/>
        <v>1</v>
      </c>
      <c r="X23" s="9">
        <f>Q22-R22</f>
        <v>0</v>
      </c>
      <c r="Y23" s="13">
        <f t="shared" si="14"/>
        <v>1</v>
      </c>
      <c r="Z23" s="16">
        <f>R23-Q23</f>
        <v>0</v>
      </c>
      <c r="AA23" s="8">
        <f t="shared" si="15"/>
        <v>1</v>
      </c>
      <c r="AB23" s="9">
        <f>R26-Q26</f>
        <v>0</v>
      </c>
      <c r="AC23" s="8">
        <f t="shared" si="16"/>
        <v>3</v>
      </c>
      <c r="AD23" s="9">
        <f t="shared" si="17"/>
        <v>0</v>
      </c>
      <c r="AE23" s="28">
        <f>RANK(AC23,AC21:AC24)</f>
        <v>1</v>
      </c>
      <c r="AF23" s="152" t="s">
        <v>59</v>
      </c>
      <c r="AG23" s="150"/>
      <c r="AH23" s="451" t="s">
        <v>129</v>
      </c>
      <c r="AI23" s="451"/>
      <c r="AJ23" s="164"/>
      <c r="AK23" s="164"/>
      <c r="AL23" s="451"/>
      <c r="AM23" s="451"/>
      <c r="AN23" s="164"/>
      <c r="AO23" s="164"/>
      <c r="AP23" s="451"/>
      <c r="AQ23" s="451"/>
      <c r="AR23" s="164"/>
      <c r="AS23" s="164"/>
      <c r="AT23" s="451"/>
      <c r="AU23" s="451"/>
      <c r="AV23" s="150"/>
      <c r="AW23" s="281"/>
      <c r="AX23" s="181"/>
      <c r="AY23" s="174">
        <f>IF(AX15&gt;BA15,AY15,AZ15)</f>
        <v>0</v>
      </c>
      <c r="AZ23" s="173">
        <f>IF(BB15&gt;BE15,BC15,BD15)</f>
        <v>0</v>
      </c>
      <c r="BA23" s="184"/>
      <c r="BB23" s="190"/>
      <c r="BC23" s="174">
        <f>IF(AX15&gt;BA15,AZ15,AY15)</f>
        <v>0</v>
      </c>
      <c r="BD23" s="173">
        <f>IF(BB15&gt;BE15,BD15,BC15)</f>
        <v>0</v>
      </c>
      <c r="BE23" s="175"/>
      <c r="BF23" s="181"/>
      <c r="BG23" s="174">
        <f>IF(BF15&gt;BI15,BG15,BH15)</f>
        <v>0</v>
      </c>
      <c r="BH23" s="173">
        <f>IF(BJ15&gt;BM15,BK15,BL15)</f>
        <v>0</v>
      </c>
      <c r="BI23" s="184"/>
      <c r="BJ23" s="190"/>
      <c r="BK23" s="174">
        <f>IF(BF15&gt;BI15,BH15,BG15)</f>
        <v>0</v>
      </c>
      <c r="BL23" s="173">
        <f>IF(BJ15&gt;BM15,BL15,BK15)</f>
        <v>0</v>
      </c>
      <c r="BM23" s="175"/>
      <c r="BO23" s="165"/>
      <c r="BP23" s="232"/>
      <c r="BQ23" s="212"/>
      <c r="BR23" s="166"/>
      <c r="BS23" s="165"/>
      <c r="BT23" s="232"/>
      <c r="BU23" s="215"/>
      <c r="BV23" s="166"/>
      <c r="BW23" s="165"/>
      <c r="BX23" s="232"/>
      <c r="BY23" s="215"/>
      <c r="BZ23" s="166"/>
      <c r="CA23" s="165"/>
      <c r="CB23" s="232"/>
      <c r="CC23" s="215"/>
      <c r="CD23" s="166"/>
    </row>
    <row r="24" spans="1:82" ht="15.75" thickBot="1">
      <c r="D24" s="3"/>
      <c r="E24" s="3"/>
      <c r="F24" s="3"/>
      <c r="G24" s="3"/>
      <c r="H24" s="3"/>
      <c r="I24" s="3"/>
      <c r="J24" s="3"/>
      <c r="K24" s="3"/>
      <c r="L24" s="3"/>
      <c r="M24" s="337" t="str">
        <f>D12</f>
        <v>ECR 2</v>
      </c>
      <c r="N24" s="338"/>
      <c r="O24" s="51" t="s">
        <v>22</v>
      </c>
      <c r="P24" s="52" t="str">
        <f>M22</f>
        <v>R.RANCON 1</v>
      </c>
      <c r="Q24" s="53"/>
      <c r="R24" s="53"/>
      <c r="S24" s="52" t="str">
        <f>M24</f>
        <v>ECR 2</v>
      </c>
      <c r="T24" s="39"/>
      <c r="U24" s="3"/>
      <c r="V24" s="35" t="str">
        <f>M24</f>
        <v>ECR 2</v>
      </c>
      <c r="W24" s="10">
        <f t="shared" si="13"/>
        <v>1</v>
      </c>
      <c r="X24" s="11">
        <f>R22-Q22</f>
        <v>0</v>
      </c>
      <c r="Y24" s="14">
        <f t="shared" si="14"/>
        <v>1</v>
      </c>
      <c r="Z24" s="17">
        <f>R24-Q24</f>
        <v>0</v>
      </c>
      <c r="AA24" s="10">
        <f t="shared" si="15"/>
        <v>1</v>
      </c>
      <c r="AB24" s="11">
        <f>R25-Q25</f>
        <v>0</v>
      </c>
      <c r="AC24" s="10">
        <f t="shared" si="16"/>
        <v>3</v>
      </c>
      <c r="AD24" s="11">
        <f t="shared" si="17"/>
        <v>0</v>
      </c>
      <c r="AE24" s="28">
        <f>RANK(AC24,AC21:AC24)</f>
        <v>1</v>
      </c>
      <c r="AF24" s="157" t="s">
        <v>60</v>
      </c>
      <c r="AG24" s="150"/>
      <c r="AH24" s="451" t="s">
        <v>130</v>
      </c>
      <c r="AI24" s="451"/>
      <c r="AJ24" s="164"/>
      <c r="AK24" s="164"/>
      <c r="AL24" s="451"/>
      <c r="AM24" s="451"/>
      <c r="AN24" s="164"/>
      <c r="AO24" s="164"/>
      <c r="AP24" s="451"/>
      <c r="AQ24" s="451"/>
      <c r="AR24" s="164"/>
      <c r="AS24" s="164"/>
      <c r="AT24" s="451"/>
      <c r="AU24" s="451"/>
      <c r="AV24" s="150"/>
      <c r="AW24" s="282" t="s">
        <v>53</v>
      </c>
      <c r="AX24" s="200" t="s">
        <v>204</v>
      </c>
      <c r="AY24" s="287" t="s">
        <v>126</v>
      </c>
      <c r="AZ24" s="287"/>
      <c r="BA24" s="201" t="s">
        <v>205</v>
      </c>
      <c r="BB24" s="202" t="s">
        <v>206</v>
      </c>
      <c r="BC24" s="287" t="s">
        <v>127</v>
      </c>
      <c r="BD24" s="287"/>
      <c r="BE24" s="203" t="s">
        <v>207</v>
      </c>
      <c r="BF24" s="200"/>
      <c r="BG24" s="233"/>
      <c r="BH24" s="216"/>
      <c r="BI24" s="201"/>
      <c r="BJ24" s="202"/>
      <c r="BK24" s="233"/>
      <c r="BL24" s="216"/>
      <c r="BM24" s="203"/>
      <c r="BO24" s="165"/>
      <c r="BP24" s="232"/>
      <c r="BQ24" s="212"/>
      <c r="BR24" s="166"/>
      <c r="BS24" s="165"/>
      <c r="BT24" s="232"/>
      <c r="BU24" s="215"/>
      <c r="BV24" s="166"/>
      <c r="BW24" s="165"/>
      <c r="BX24" s="232"/>
      <c r="BY24" s="215"/>
      <c r="BZ24" s="166"/>
      <c r="CA24" s="165"/>
      <c r="CB24" s="232"/>
      <c r="CC24" s="215"/>
      <c r="CD24" s="166"/>
    </row>
    <row r="25" spans="1:82" ht="15.75" thickBot="1">
      <c r="C25" s="1"/>
      <c r="D25" s="1"/>
      <c r="E25" s="1"/>
      <c r="F25" s="1"/>
      <c r="G25" s="3"/>
      <c r="H25" s="3"/>
      <c r="I25" s="3"/>
      <c r="J25" s="3"/>
      <c r="K25" s="3"/>
      <c r="L25" s="3"/>
      <c r="M25" s="337"/>
      <c r="N25" s="338"/>
      <c r="O25" s="148" t="s">
        <v>23</v>
      </c>
      <c r="P25" s="149" t="str">
        <f>M21</f>
        <v>OFC 2</v>
      </c>
      <c r="Q25" s="142"/>
      <c r="R25" s="142"/>
      <c r="S25" s="149" t="str">
        <f>M24</f>
        <v>ECR 2</v>
      </c>
      <c r="T25" s="143"/>
      <c r="U25" s="3"/>
      <c r="V25" s="35"/>
      <c r="W25" s="3"/>
      <c r="X25" s="3"/>
      <c r="Y25" s="3"/>
      <c r="Z25" s="3"/>
      <c r="AA25" s="3"/>
      <c r="AB25" s="2"/>
      <c r="AC25" s="2"/>
      <c r="AD25" s="2"/>
      <c r="AE25" s="2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261"/>
      <c r="AX25" s="204"/>
      <c r="AY25" s="231">
        <f>IF(BF17&gt;BI17,BG17,BH17)</f>
        <v>0</v>
      </c>
      <c r="AZ25" s="213">
        <f>IF(BJ17&gt;BM17,BK17,BL17)</f>
        <v>0</v>
      </c>
      <c r="BA25" s="205"/>
      <c r="BB25" s="206"/>
      <c r="BC25" s="231">
        <f>IF(BF17&gt;BI17,BH17,BG17)</f>
        <v>0</v>
      </c>
      <c r="BD25" s="213">
        <f>IF(BJ17&gt;BM17,BL17,BK17)</f>
        <v>0</v>
      </c>
      <c r="BE25" s="207"/>
      <c r="BF25" s="204"/>
      <c r="BG25" s="231"/>
      <c r="BH25" s="213"/>
      <c r="BI25" s="205"/>
      <c r="BJ25" s="206"/>
      <c r="BK25" s="231"/>
      <c r="BL25" s="213"/>
      <c r="BM25" s="207"/>
      <c r="BO25" s="165"/>
      <c r="BP25" s="232"/>
      <c r="BQ25" s="212"/>
      <c r="BR25" s="166"/>
      <c r="BS25" s="165"/>
      <c r="BT25" s="232"/>
      <c r="BU25" s="215"/>
      <c r="BV25" s="166"/>
      <c r="BW25" s="165"/>
      <c r="BX25" s="232"/>
      <c r="BY25" s="215"/>
      <c r="BZ25" s="166"/>
      <c r="CA25" s="165"/>
      <c r="CB25" s="232"/>
      <c r="CC25" s="215"/>
      <c r="CD25" s="166"/>
    </row>
    <row r="26" spans="1:82" ht="15.75" thickBot="1">
      <c r="C26" s="1"/>
      <c r="D26" s="1"/>
      <c r="E26" s="1"/>
      <c r="F26" s="1"/>
      <c r="G26" s="3"/>
      <c r="H26" s="3"/>
      <c r="I26" s="3"/>
      <c r="J26" s="3"/>
      <c r="K26" s="3"/>
      <c r="L26" s="3"/>
      <c r="M26" s="5"/>
      <c r="N26" s="56"/>
      <c r="O26" s="144" t="s">
        <v>23</v>
      </c>
      <c r="P26" s="145" t="str">
        <f>M22</f>
        <v>R.RANCON 1</v>
      </c>
      <c r="Q26" s="146"/>
      <c r="R26" s="146"/>
      <c r="S26" s="145" t="str">
        <f>M23</f>
        <v>SPUC</v>
      </c>
      <c r="T26" s="147"/>
      <c r="U26" s="3"/>
      <c r="V26" s="36"/>
      <c r="W26" s="37" t="s">
        <v>25</v>
      </c>
      <c r="X26" s="359"/>
      <c r="Y26" s="359"/>
      <c r="Z26" s="359"/>
      <c r="AA26" s="359"/>
      <c r="AB26" s="359"/>
      <c r="AC26" s="2"/>
      <c r="AD26" s="2"/>
      <c r="AE26" s="2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280" t="s">
        <v>54</v>
      </c>
      <c r="AX26" s="235" t="s">
        <v>208</v>
      </c>
      <c r="AY26" s="266" t="s">
        <v>128</v>
      </c>
      <c r="AZ26" s="266"/>
      <c r="BA26" s="187" t="s">
        <v>209</v>
      </c>
      <c r="BB26" s="195"/>
      <c r="BC26" s="170"/>
      <c r="BD26" s="169"/>
      <c r="BE26" s="171"/>
      <c r="BF26" s="179"/>
      <c r="BG26" s="170"/>
      <c r="BH26" s="169"/>
      <c r="BI26" s="187"/>
      <c r="BJ26" s="195"/>
      <c r="BK26" s="170"/>
      <c r="BL26" s="169"/>
      <c r="BM26" s="171"/>
      <c r="BO26" s="165"/>
      <c r="BP26" s="232"/>
      <c r="BQ26" s="212"/>
      <c r="BR26" s="166"/>
      <c r="BS26" s="165"/>
      <c r="BT26" s="232"/>
      <c r="BU26" s="215"/>
      <c r="BV26" s="166"/>
      <c r="BW26" s="165"/>
      <c r="BX26" s="232"/>
      <c r="BY26" s="215"/>
      <c r="BZ26" s="166"/>
      <c r="CA26" s="165"/>
      <c r="CB26" s="232"/>
      <c r="CC26" s="215"/>
      <c r="CD26" s="166"/>
    </row>
    <row r="27" spans="1:82" ht="15.75" thickBot="1">
      <c r="A27" s="3"/>
      <c r="B27" s="1"/>
      <c r="C27" s="1"/>
      <c r="D27" s="1"/>
      <c r="E27" s="1"/>
      <c r="F27" s="3"/>
      <c r="G27" s="3"/>
      <c r="H27" s="3"/>
      <c r="I27" s="3"/>
      <c r="J27" s="3"/>
      <c r="K27" s="3"/>
      <c r="L27" s="3"/>
      <c r="M27" s="1"/>
      <c r="N27" s="1"/>
      <c r="O27" s="1"/>
      <c r="P27" s="1"/>
      <c r="Q27" s="1"/>
      <c r="R27" s="1"/>
      <c r="S27" s="1"/>
      <c r="T27" s="1"/>
      <c r="U27" s="3"/>
      <c r="V27" s="36"/>
      <c r="W27" s="37" t="s">
        <v>26</v>
      </c>
      <c r="X27" s="360"/>
      <c r="Y27" s="360"/>
      <c r="Z27" s="360"/>
      <c r="AA27" s="360"/>
      <c r="AB27" s="360"/>
      <c r="AC27" s="2"/>
      <c r="AD27" s="2"/>
      <c r="AE27" s="2"/>
      <c r="AG27" s="150"/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281"/>
      <c r="AX27" s="220"/>
      <c r="AY27" s="234">
        <f>IF(AX17&gt;BA17,AZ17,AY17)</f>
        <v>0</v>
      </c>
      <c r="AZ27" s="173">
        <f>IF(BB17&gt;BE17,BD17,BC17)</f>
        <v>0</v>
      </c>
      <c r="BA27" s="184"/>
      <c r="BB27" s="190"/>
      <c r="BC27" s="174"/>
      <c r="BD27" s="173"/>
      <c r="BE27" s="175"/>
      <c r="BF27" s="181"/>
      <c r="BG27" s="174"/>
      <c r="BH27" s="173"/>
      <c r="BI27" s="184"/>
      <c r="BJ27" s="190"/>
      <c r="BK27" s="174"/>
      <c r="BL27" s="173"/>
      <c r="BM27" s="175"/>
      <c r="BO27" s="165"/>
      <c r="BP27" s="232"/>
      <c r="BQ27" s="212"/>
      <c r="BR27" s="166"/>
      <c r="BS27" s="165"/>
      <c r="BT27" s="232"/>
      <c r="BU27" s="215"/>
      <c r="BV27" s="166"/>
      <c r="BW27" s="165"/>
      <c r="BX27" s="232"/>
      <c r="BY27" s="215"/>
      <c r="BZ27" s="166"/>
      <c r="CA27" s="165"/>
      <c r="CB27" s="232"/>
      <c r="CC27" s="215"/>
      <c r="CD27" s="166"/>
    </row>
    <row r="28" spans="1:8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1"/>
      <c r="N28" s="1"/>
      <c r="O28" s="1"/>
      <c r="P28" s="1"/>
      <c r="Q28" s="1"/>
      <c r="R28" s="1"/>
      <c r="S28" s="1"/>
      <c r="T28" s="1"/>
      <c r="U28" s="3"/>
      <c r="V28" s="36"/>
      <c r="W28" s="37" t="s">
        <v>28</v>
      </c>
      <c r="X28" s="360"/>
      <c r="Y28" s="360"/>
      <c r="Z28" s="360"/>
      <c r="AA28" s="360"/>
      <c r="AB28" s="360"/>
      <c r="AC28" s="2"/>
      <c r="AD28" s="2"/>
      <c r="AE28" s="2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0"/>
      <c r="AT28" s="150"/>
      <c r="AU28" s="150"/>
      <c r="AV28" s="150"/>
      <c r="AW28" s="283" t="s">
        <v>59</v>
      </c>
      <c r="AX28" s="236"/>
      <c r="AY28" s="267" t="s">
        <v>129</v>
      </c>
      <c r="AZ28" s="267"/>
      <c r="BA28" s="237"/>
      <c r="BB28" s="238"/>
      <c r="BC28" s="239"/>
      <c r="BD28" s="240"/>
      <c r="BE28" s="241"/>
      <c r="BF28" s="236"/>
      <c r="BG28" s="239"/>
      <c r="BH28" s="240"/>
      <c r="BI28" s="237"/>
      <c r="BJ28" s="238"/>
      <c r="BK28" s="239"/>
      <c r="BL28" s="240"/>
      <c r="BM28" s="241"/>
      <c r="BO28" s="165"/>
      <c r="BP28" s="232"/>
      <c r="BQ28" s="212"/>
      <c r="BR28" s="166"/>
      <c r="BS28" s="165"/>
      <c r="BT28" s="232"/>
      <c r="BU28" s="215"/>
      <c r="BV28" s="166"/>
      <c r="BW28" s="165"/>
      <c r="BX28" s="232"/>
      <c r="BY28" s="215"/>
      <c r="BZ28" s="166"/>
      <c r="CA28" s="165"/>
      <c r="CB28" s="232"/>
      <c r="CC28" s="215"/>
      <c r="CD28" s="166"/>
    </row>
    <row r="29" spans="1:82" ht="15.75" thickBo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  <c r="N29" s="1"/>
      <c r="O29" s="1"/>
      <c r="P29" s="1"/>
      <c r="Q29" s="1"/>
      <c r="R29" s="1"/>
      <c r="S29" s="1"/>
      <c r="T29" s="1"/>
      <c r="U29" s="3"/>
      <c r="V29" s="36"/>
      <c r="W29" s="37" t="s">
        <v>29</v>
      </c>
      <c r="X29" s="359"/>
      <c r="Y29" s="359"/>
      <c r="Z29" s="359"/>
      <c r="AA29" s="359"/>
      <c r="AB29" s="359"/>
      <c r="AC29" s="2"/>
      <c r="AD29" s="2"/>
      <c r="AE29" s="2"/>
      <c r="AG29" s="150"/>
      <c r="AH29" s="150"/>
      <c r="AI29" s="150"/>
      <c r="AJ29" s="150"/>
      <c r="AK29" s="150"/>
      <c r="AL29" s="150"/>
      <c r="AM29" s="150"/>
      <c r="AN29" s="150"/>
      <c r="AO29" s="150"/>
      <c r="AP29" s="150"/>
      <c r="AQ29" s="150"/>
      <c r="AR29" s="150"/>
      <c r="AS29" s="150"/>
      <c r="AT29" s="150"/>
      <c r="AU29" s="150"/>
      <c r="AV29" s="150"/>
      <c r="AW29" s="284"/>
      <c r="AX29" s="242"/>
      <c r="AY29" s="243"/>
      <c r="AZ29" s="246"/>
      <c r="BA29" s="244"/>
      <c r="BB29" s="245"/>
      <c r="BC29" s="243"/>
      <c r="BD29" s="246"/>
      <c r="BE29" s="247"/>
      <c r="BF29" s="242"/>
      <c r="BG29" s="243"/>
      <c r="BH29" s="246"/>
      <c r="BI29" s="244"/>
      <c r="BJ29" s="245"/>
      <c r="BK29" s="243"/>
      <c r="BL29" s="246"/>
      <c r="BM29" s="247"/>
      <c r="BO29" s="165"/>
      <c r="BP29" s="232"/>
      <c r="BQ29" s="212"/>
      <c r="BR29" s="166"/>
      <c r="BS29" s="165"/>
      <c r="BT29" s="232"/>
      <c r="BU29" s="215"/>
      <c r="BV29" s="166"/>
      <c r="BW29" s="165"/>
      <c r="BX29" s="232"/>
      <c r="BY29" s="215"/>
      <c r="BZ29" s="166"/>
      <c r="CA29" s="165"/>
      <c r="CB29" s="232"/>
      <c r="CC29" s="215"/>
      <c r="CD29" s="166"/>
    </row>
    <row r="30" spans="1:8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AW30" s="285" t="s">
        <v>60</v>
      </c>
      <c r="AX30" s="179" t="s">
        <v>210</v>
      </c>
      <c r="AY30" s="266" t="s">
        <v>130</v>
      </c>
      <c r="AZ30" s="266"/>
      <c r="BA30" s="187" t="s">
        <v>211</v>
      </c>
      <c r="BB30" s="195"/>
      <c r="BC30" s="170"/>
      <c r="BD30" s="169"/>
      <c r="BE30" s="171"/>
      <c r="BF30" s="179"/>
      <c r="BG30" s="170"/>
      <c r="BH30" s="169"/>
      <c r="BI30" s="187"/>
      <c r="BJ30" s="195"/>
      <c r="BK30" s="170"/>
      <c r="BL30" s="169"/>
      <c r="BM30" s="171"/>
      <c r="BO30" s="165"/>
      <c r="BP30" s="232"/>
      <c r="BQ30" s="212"/>
      <c r="BR30" s="166"/>
      <c r="BS30" s="165"/>
      <c r="BT30" s="232"/>
      <c r="BU30" s="215"/>
      <c r="BV30" s="166"/>
      <c r="BW30" s="165"/>
      <c r="BX30" s="232"/>
      <c r="BY30" s="215"/>
      <c r="BZ30" s="166"/>
      <c r="CA30" s="165"/>
      <c r="CB30" s="232"/>
      <c r="CC30" s="215"/>
      <c r="CD30" s="166"/>
    </row>
    <row r="31" spans="1:82" ht="15.75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AW31" s="286"/>
      <c r="AX31" s="224"/>
      <c r="AY31" s="172">
        <f>IF(AX17&gt;BA17,AY17,AZ17)</f>
        <v>0</v>
      </c>
      <c r="AZ31" s="214">
        <f>IF(BB17&gt;BE17,BC17,BD17)</f>
        <v>0</v>
      </c>
      <c r="BA31" s="218"/>
      <c r="BB31" s="220"/>
      <c r="BC31" s="172"/>
      <c r="BD31" s="214"/>
      <c r="BE31" s="222"/>
      <c r="BF31" s="224"/>
      <c r="BG31" s="172"/>
      <c r="BH31" s="214"/>
      <c r="BI31" s="218"/>
      <c r="BJ31" s="220"/>
      <c r="BK31" s="172"/>
      <c r="BL31" s="214"/>
      <c r="BM31" s="222"/>
    </row>
    <row r="34" spans="13:48">
      <c r="M34" s="305" t="s">
        <v>9</v>
      </c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258" t="s">
        <v>61</v>
      </c>
      <c r="AG34" s="258"/>
      <c r="AH34" s="258"/>
      <c r="AI34" s="258"/>
      <c r="AJ34" s="258"/>
      <c r="AK34" s="258"/>
      <c r="AL34" s="258"/>
      <c r="AM34" s="258"/>
      <c r="AN34" s="258"/>
      <c r="AO34" s="258"/>
      <c r="AP34" s="258"/>
      <c r="AQ34" s="258"/>
      <c r="AR34" s="258"/>
      <c r="AS34" s="258"/>
      <c r="AT34" s="258"/>
      <c r="AU34" s="258"/>
      <c r="AV34" s="258"/>
    </row>
    <row r="35" spans="13:48">
      <c r="M35" s="305"/>
      <c r="N35" s="305"/>
      <c r="O35" s="305"/>
      <c r="P35" s="305"/>
      <c r="Q35" s="305"/>
      <c r="R35" s="305"/>
      <c r="S35" s="305"/>
      <c r="T35" s="305"/>
      <c r="U35" s="305"/>
      <c r="V35" s="305"/>
      <c r="W35" s="305"/>
      <c r="X35" s="305"/>
      <c r="Y35" s="305"/>
      <c r="Z35" s="305"/>
      <c r="AA35" s="305"/>
      <c r="AB35" s="305"/>
      <c r="AC35" s="305"/>
      <c r="AD35" s="305"/>
      <c r="AE35" s="305"/>
      <c r="AF35" s="258"/>
      <c r="AG35" s="258"/>
      <c r="AH35" s="258"/>
      <c r="AI35" s="258"/>
      <c r="AJ35" s="258"/>
      <c r="AK35" s="258"/>
      <c r="AL35" s="258"/>
      <c r="AM35" s="258"/>
      <c r="AN35" s="258"/>
      <c r="AO35" s="258"/>
      <c r="AP35" s="258"/>
      <c r="AQ35" s="258"/>
      <c r="AR35" s="258"/>
      <c r="AS35" s="258"/>
      <c r="AT35" s="258"/>
      <c r="AU35" s="258"/>
      <c r="AV35" s="258"/>
    </row>
    <row r="36" spans="13:48">
      <c r="M36" s="358" t="s">
        <v>35</v>
      </c>
      <c r="N36" s="358"/>
      <c r="O36" s="358"/>
      <c r="P36" s="358"/>
      <c r="Q36" s="358"/>
      <c r="R36" s="358"/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151" t="s">
        <v>10</v>
      </c>
      <c r="AG36" s="448" t="s">
        <v>62</v>
      </c>
      <c r="AH36" s="448"/>
      <c r="AI36" s="448"/>
      <c r="AJ36" s="448"/>
      <c r="AK36" s="448" t="s">
        <v>63</v>
      </c>
      <c r="AL36" s="448"/>
      <c r="AM36" s="448"/>
      <c r="AN36" s="448"/>
      <c r="AO36" s="448" t="s">
        <v>64</v>
      </c>
      <c r="AP36" s="448"/>
      <c r="AQ36" s="448"/>
      <c r="AR36" s="448"/>
      <c r="AS36" s="448" t="s">
        <v>65</v>
      </c>
      <c r="AT36" s="448"/>
      <c r="AU36" s="448"/>
      <c r="AV36" s="448"/>
    </row>
    <row r="37" spans="13:48" ht="15.75" thickBot="1"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358"/>
      <c r="AB37" s="358"/>
      <c r="AC37" s="358"/>
      <c r="AD37" s="358"/>
      <c r="AE37" s="358"/>
      <c r="AF37" s="151" t="s">
        <v>21</v>
      </c>
      <c r="AG37" s="152"/>
      <c r="AH37" s="160" t="str">
        <f t="shared" ref="AH37:AH42" si="18">+P73</f>
        <v>LUSSANT 2</v>
      </c>
      <c r="AI37" s="160" t="str">
        <f t="shared" ref="AI37:AI42" si="19">+S73</f>
        <v>BESSINES M.2</v>
      </c>
      <c r="AJ37" s="152"/>
      <c r="AK37" s="152"/>
      <c r="AL37" s="161" t="str">
        <f t="shared" ref="AL37:AL42" si="20">+P85</f>
        <v>ECR 1</v>
      </c>
      <c r="AM37" s="161" t="str">
        <f t="shared" ref="AM37:AM42" si="21">+S85</f>
        <v>ST GEORGES</v>
      </c>
      <c r="AN37" s="152"/>
      <c r="AO37" s="152"/>
      <c r="AP37" s="162" t="str">
        <f t="shared" ref="AP37:AP42" si="22">+P106</f>
        <v>OFC 3</v>
      </c>
      <c r="AQ37" s="162" t="str">
        <f t="shared" ref="AQ37:AQ42" si="23">+S106</f>
        <v>DB2S</v>
      </c>
      <c r="AR37" s="152"/>
      <c r="AS37" s="152"/>
      <c r="AT37" s="163" t="str">
        <f t="shared" ref="AT37:AT42" si="24">+P119</f>
        <v>G.MARSILLAC 1</v>
      </c>
      <c r="AU37" s="163" t="str">
        <f t="shared" ref="AU37:AU42" si="25">+S119</f>
        <v>OFC 4</v>
      </c>
      <c r="AV37" s="152"/>
    </row>
    <row r="38" spans="13:48">
      <c r="M38" s="397" t="s">
        <v>3</v>
      </c>
      <c r="N38" s="398"/>
      <c r="O38" s="401" t="s">
        <v>10</v>
      </c>
      <c r="P38" s="398" t="s">
        <v>11</v>
      </c>
      <c r="Q38" s="397" t="s">
        <v>12</v>
      </c>
      <c r="R38" s="403"/>
      <c r="S38" s="398" t="s">
        <v>11</v>
      </c>
      <c r="T38" s="401" t="s">
        <v>13</v>
      </c>
      <c r="U38" s="363"/>
      <c r="V38" s="19"/>
      <c r="W38" s="405" t="s">
        <v>14</v>
      </c>
      <c r="X38" s="406"/>
      <c r="Y38" s="407" t="s">
        <v>15</v>
      </c>
      <c r="Z38" s="408"/>
      <c r="AA38" s="405" t="s">
        <v>16</v>
      </c>
      <c r="AB38" s="406"/>
      <c r="AC38" s="405" t="s">
        <v>17</v>
      </c>
      <c r="AD38" s="406"/>
      <c r="AE38" s="401" t="s">
        <v>18</v>
      </c>
      <c r="AF38" s="152" t="s">
        <v>39</v>
      </c>
      <c r="AG38" s="152"/>
      <c r="AH38" s="160" t="str">
        <f t="shared" si="18"/>
        <v>RUELLE 2</v>
      </c>
      <c r="AI38" s="160" t="str">
        <f t="shared" si="19"/>
        <v>SC ANGERIEN 2</v>
      </c>
      <c r="AJ38" s="152"/>
      <c r="AK38" s="152"/>
      <c r="AL38" s="161" t="str">
        <f t="shared" si="20"/>
        <v>TOURS</v>
      </c>
      <c r="AM38" s="161" t="str">
        <f t="shared" si="21"/>
        <v>ST JUST</v>
      </c>
      <c r="AN38" s="152"/>
      <c r="AO38" s="152"/>
      <c r="AP38" s="162" t="str">
        <f t="shared" si="22"/>
        <v>LES GONDS</v>
      </c>
      <c r="AQ38" s="162" t="str">
        <f t="shared" si="23"/>
        <v>ST YRIEIX</v>
      </c>
      <c r="AR38" s="152"/>
      <c r="AS38" s="152"/>
      <c r="AT38" s="163" t="str">
        <f t="shared" si="24"/>
        <v>THENAC 1</v>
      </c>
      <c r="AU38" s="163" t="str">
        <f t="shared" si="25"/>
        <v>AC AMBOISE</v>
      </c>
      <c r="AV38" s="152"/>
    </row>
    <row r="39" spans="13:48" ht="15.75" thickBot="1">
      <c r="M39" s="399"/>
      <c r="N39" s="400"/>
      <c r="O39" s="402"/>
      <c r="P39" s="400"/>
      <c r="Q39" s="399"/>
      <c r="R39" s="404"/>
      <c r="S39" s="400"/>
      <c r="T39" s="402"/>
      <c r="U39" s="363"/>
      <c r="V39" s="19"/>
      <c r="W39" s="20" t="s">
        <v>19</v>
      </c>
      <c r="X39" s="21" t="s">
        <v>20</v>
      </c>
      <c r="Y39" s="22" t="s">
        <v>19</v>
      </c>
      <c r="Z39" s="23" t="s">
        <v>20</v>
      </c>
      <c r="AA39" s="20" t="s">
        <v>19</v>
      </c>
      <c r="AB39" s="21" t="s">
        <v>20</v>
      </c>
      <c r="AC39" s="20" t="s">
        <v>19</v>
      </c>
      <c r="AD39" s="21" t="s">
        <v>20</v>
      </c>
      <c r="AE39" s="419"/>
      <c r="AF39" s="152" t="s">
        <v>22</v>
      </c>
      <c r="AG39" s="152"/>
      <c r="AH39" s="160" t="str">
        <f t="shared" si="18"/>
        <v>LUSSANT 2</v>
      </c>
      <c r="AI39" s="160" t="str">
        <f t="shared" si="19"/>
        <v>RUELLE 2</v>
      </c>
      <c r="AJ39" s="152"/>
      <c r="AK39" s="152"/>
      <c r="AL39" s="161" t="str">
        <f t="shared" si="20"/>
        <v>ECR 1</v>
      </c>
      <c r="AM39" s="161" t="str">
        <f t="shared" si="21"/>
        <v>TOURS</v>
      </c>
      <c r="AN39" s="152"/>
      <c r="AO39" s="152"/>
      <c r="AP39" s="162" t="str">
        <f t="shared" si="22"/>
        <v>OFC 3</v>
      </c>
      <c r="AQ39" s="162" t="str">
        <f t="shared" si="23"/>
        <v>LES GONDS</v>
      </c>
      <c r="AR39" s="152"/>
      <c r="AS39" s="152"/>
      <c r="AT39" s="163" t="str">
        <f t="shared" si="24"/>
        <v>G.MARSILLAC 1</v>
      </c>
      <c r="AU39" s="163" t="str">
        <f t="shared" si="25"/>
        <v>THENAC 1</v>
      </c>
      <c r="AV39" s="152"/>
    </row>
    <row r="40" spans="13:48">
      <c r="M40" s="349" t="str">
        <f>G9</f>
        <v>LUSSANT 1</v>
      </c>
      <c r="N40" s="350"/>
      <c r="O40" s="126" t="s">
        <v>21</v>
      </c>
      <c r="P40" s="127" t="str">
        <f>M40</f>
        <v>LUSSANT 1</v>
      </c>
      <c r="Q40" s="128"/>
      <c r="R40" s="31"/>
      <c r="S40" s="127" t="str">
        <f>M41</f>
        <v>G.MARSILLAC 2</v>
      </c>
      <c r="T40" s="129"/>
      <c r="U40" s="3"/>
      <c r="V40" s="35" t="str">
        <f>M40</f>
        <v>LUSSANT 1</v>
      </c>
      <c r="W40" s="8">
        <f>IF(X40&lt;0,0,IF(X40&gt;0,3,1))</f>
        <v>1</v>
      </c>
      <c r="X40" s="9">
        <f>Q40-R40</f>
        <v>0</v>
      </c>
      <c r="Y40" s="13">
        <f>IF(Z40&lt;0,0,IF(Z40&gt;0,3,1))</f>
        <v>1</v>
      </c>
      <c r="Z40" s="16">
        <f>Q42-R42</f>
        <v>0</v>
      </c>
      <c r="AA40" s="8">
        <f>IF(AB40&lt;0,0,IF(AB40&gt;0,3,1))</f>
        <v>1</v>
      </c>
      <c r="AB40" s="9">
        <f>Q44-R44</f>
        <v>0</v>
      </c>
      <c r="AC40" s="8">
        <f>SUM(W40+Y40+AA40)</f>
        <v>3</v>
      </c>
      <c r="AD40" s="9">
        <f>SUM(X40+Z40+AB40)</f>
        <v>0</v>
      </c>
      <c r="AE40" s="28">
        <f>RANK(AC40,AC40:AC43)</f>
        <v>1</v>
      </c>
      <c r="AF40" s="152" t="s">
        <v>40</v>
      </c>
      <c r="AG40" s="152"/>
      <c r="AH40" s="160" t="str">
        <f t="shared" si="18"/>
        <v>BESSINES M.2</v>
      </c>
      <c r="AI40" s="160" t="str">
        <f t="shared" si="19"/>
        <v>SC ANGERIEN 2</v>
      </c>
      <c r="AJ40" s="152"/>
      <c r="AK40" s="152"/>
      <c r="AL40" s="161" t="str">
        <f t="shared" si="20"/>
        <v>ST GEORGES</v>
      </c>
      <c r="AM40" s="161" t="str">
        <f t="shared" si="21"/>
        <v>ST JUST</v>
      </c>
      <c r="AN40" s="152"/>
      <c r="AO40" s="152"/>
      <c r="AP40" s="162" t="str">
        <f t="shared" si="22"/>
        <v>DB2S</v>
      </c>
      <c r="AQ40" s="162" t="str">
        <f t="shared" si="23"/>
        <v>ST YRIEIX</v>
      </c>
      <c r="AR40" s="152"/>
      <c r="AS40" s="152"/>
      <c r="AT40" s="163" t="str">
        <f t="shared" si="24"/>
        <v>OFC 4</v>
      </c>
      <c r="AU40" s="163" t="str">
        <f t="shared" si="25"/>
        <v>AC AMBOISE</v>
      </c>
      <c r="AV40" s="152"/>
    </row>
    <row r="41" spans="13:48" ht="15.75" thickBot="1">
      <c r="M41" s="337" t="str">
        <f>G10</f>
        <v>G.MARSILLAC 2</v>
      </c>
      <c r="N41" s="338"/>
      <c r="O41" s="130" t="s">
        <v>21</v>
      </c>
      <c r="P41" s="131" t="str">
        <f>M42</f>
        <v>OFC 1</v>
      </c>
      <c r="Q41" s="32"/>
      <c r="R41" s="32"/>
      <c r="S41" s="131" t="str">
        <f>M43</f>
        <v>SAUJON 2</v>
      </c>
      <c r="T41" s="132"/>
      <c r="U41" s="3"/>
      <c r="V41" s="35" t="str">
        <f>M41</f>
        <v>G.MARSILLAC 2</v>
      </c>
      <c r="W41" s="8">
        <f t="shared" ref="W41:W43" si="26">IF(X41&lt;0,0,IF(X41&gt;0,3,1))</f>
        <v>1</v>
      </c>
      <c r="X41" s="9">
        <f>R40-Q40</f>
        <v>0</v>
      </c>
      <c r="Y41" s="13">
        <f t="shared" ref="Y41:Y43" si="27">IF(Z41&lt;0,0,IF(Z41&gt;0,3,1))</f>
        <v>1</v>
      </c>
      <c r="Z41" s="16">
        <f>Q43-R43</f>
        <v>0</v>
      </c>
      <c r="AA41" s="8">
        <f t="shared" ref="AA41:AA43" si="28">IF(AB41&lt;0,0,IF(AB41&gt;0,3,1))</f>
        <v>1</v>
      </c>
      <c r="AB41" s="9">
        <f>Q45-R45</f>
        <v>0</v>
      </c>
      <c r="AC41" s="8">
        <f t="shared" ref="AC41:AC43" si="29">SUM(W41+Y41+AA41)</f>
        <v>3</v>
      </c>
      <c r="AD41" s="9">
        <f t="shared" ref="AD41:AD43" si="30">SUM(X41+Z41+AB41)</f>
        <v>0</v>
      </c>
      <c r="AE41" s="28">
        <f>RANK(AC41,AC40:AC43)</f>
        <v>1</v>
      </c>
      <c r="AF41" s="152" t="s">
        <v>23</v>
      </c>
      <c r="AG41" s="152"/>
      <c r="AH41" s="160" t="str">
        <f t="shared" si="18"/>
        <v>LUSSANT 2</v>
      </c>
      <c r="AI41" s="160" t="str">
        <f t="shared" si="19"/>
        <v>SC ANGERIEN 2</v>
      </c>
      <c r="AJ41" s="152"/>
      <c r="AK41" s="152"/>
      <c r="AL41" s="161" t="str">
        <f t="shared" si="20"/>
        <v>ECR 1</v>
      </c>
      <c r="AM41" s="161" t="str">
        <f t="shared" si="21"/>
        <v>ST JUST</v>
      </c>
      <c r="AN41" s="152"/>
      <c r="AO41" s="152"/>
      <c r="AP41" s="162" t="str">
        <f t="shared" si="22"/>
        <v>OFC 3</v>
      </c>
      <c r="AQ41" s="162" t="str">
        <f t="shared" si="23"/>
        <v>ST YRIEIX</v>
      </c>
      <c r="AR41" s="152"/>
      <c r="AS41" s="152"/>
      <c r="AT41" s="163" t="str">
        <f t="shared" si="24"/>
        <v>G.MARSILLAC 1</v>
      </c>
      <c r="AU41" s="163" t="str">
        <f t="shared" si="25"/>
        <v>AC AMBOISE</v>
      </c>
      <c r="AV41" s="152"/>
    </row>
    <row r="42" spans="13:48">
      <c r="M42" s="337" t="str">
        <f>G11</f>
        <v>OFC 1</v>
      </c>
      <c r="N42" s="338"/>
      <c r="O42" s="47" t="s">
        <v>22</v>
      </c>
      <c r="P42" s="48" t="str">
        <f>M40</f>
        <v>LUSSANT 1</v>
      </c>
      <c r="Q42" s="49"/>
      <c r="R42" s="49"/>
      <c r="S42" s="48" t="str">
        <f>M42</f>
        <v>OFC 1</v>
      </c>
      <c r="T42" s="50"/>
      <c r="U42" s="3"/>
      <c r="V42" s="35" t="str">
        <f>M42</f>
        <v>OFC 1</v>
      </c>
      <c r="W42" s="8">
        <f t="shared" si="26"/>
        <v>1</v>
      </c>
      <c r="X42" s="9">
        <f>Q41-R41</f>
        <v>0</v>
      </c>
      <c r="Y42" s="13">
        <f t="shared" si="27"/>
        <v>1</v>
      </c>
      <c r="Z42" s="16">
        <f>R42-Q42</f>
        <v>0</v>
      </c>
      <c r="AA42" s="8">
        <f t="shared" si="28"/>
        <v>1</v>
      </c>
      <c r="AB42" s="9">
        <f>R45-Q45</f>
        <v>0</v>
      </c>
      <c r="AC42" s="8">
        <f t="shared" si="29"/>
        <v>3</v>
      </c>
      <c r="AD42" s="9">
        <f t="shared" si="30"/>
        <v>0</v>
      </c>
      <c r="AE42" s="28">
        <f>RANK(AC42,AC40:AC43)</f>
        <v>1</v>
      </c>
      <c r="AF42" s="152" t="s">
        <v>41</v>
      </c>
      <c r="AG42" s="152"/>
      <c r="AH42" s="160" t="str">
        <f t="shared" si="18"/>
        <v>BESSINES M.2</v>
      </c>
      <c r="AI42" s="160" t="str">
        <f t="shared" si="19"/>
        <v>RUELLE 2</v>
      </c>
      <c r="AJ42" s="152"/>
      <c r="AK42" s="152"/>
      <c r="AL42" s="161" t="str">
        <f t="shared" si="20"/>
        <v>ST GEORGES</v>
      </c>
      <c r="AM42" s="161" t="str">
        <f t="shared" si="21"/>
        <v>TOURS</v>
      </c>
      <c r="AN42" s="152"/>
      <c r="AO42" s="152"/>
      <c r="AP42" s="162" t="str">
        <f t="shared" si="22"/>
        <v>DB2S</v>
      </c>
      <c r="AQ42" s="162" t="str">
        <f t="shared" si="23"/>
        <v>LES GONDS</v>
      </c>
      <c r="AR42" s="152"/>
      <c r="AS42" s="152"/>
      <c r="AT42" s="163" t="str">
        <f t="shared" si="24"/>
        <v>OFC 4</v>
      </c>
      <c r="AU42" s="163" t="str">
        <f t="shared" si="25"/>
        <v>THENAC 1</v>
      </c>
      <c r="AV42" s="152"/>
    </row>
    <row r="43" spans="13:48" ht="15.75" thickBot="1">
      <c r="M43" s="337" t="str">
        <f>G12</f>
        <v>SAUJON 2</v>
      </c>
      <c r="N43" s="338"/>
      <c r="O43" s="51" t="s">
        <v>22</v>
      </c>
      <c r="P43" s="52" t="str">
        <f>M41</f>
        <v>G.MARSILLAC 2</v>
      </c>
      <c r="Q43" s="53"/>
      <c r="R43" s="53"/>
      <c r="S43" s="52" t="str">
        <f>M43</f>
        <v>SAUJON 2</v>
      </c>
      <c r="T43" s="39"/>
      <c r="U43" s="3"/>
      <c r="V43" s="35" t="str">
        <f>M43</f>
        <v>SAUJON 2</v>
      </c>
      <c r="W43" s="10">
        <f t="shared" si="26"/>
        <v>1</v>
      </c>
      <c r="X43" s="11">
        <f>R41-Q41</f>
        <v>0</v>
      </c>
      <c r="Y43" s="14">
        <f t="shared" si="27"/>
        <v>1</v>
      </c>
      <c r="Z43" s="17">
        <f>R43-Q43</f>
        <v>0</v>
      </c>
      <c r="AA43" s="10">
        <f t="shared" si="28"/>
        <v>1</v>
      </c>
      <c r="AB43" s="11">
        <f>R44-Q44</f>
        <v>0</v>
      </c>
      <c r="AC43" s="10">
        <f t="shared" si="29"/>
        <v>3</v>
      </c>
      <c r="AD43" s="11">
        <f t="shared" si="30"/>
        <v>0</v>
      </c>
      <c r="AE43" s="28">
        <f>RANK(AC43,AC40:AC43)</f>
        <v>1</v>
      </c>
      <c r="AF43" s="157" t="s">
        <v>24</v>
      </c>
      <c r="AG43" s="450" t="s">
        <v>43</v>
      </c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450"/>
      <c r="AT43" s="450"/>
      <c r="AU43" s="450"/>
      <c r="AV43" s="450"/>
    </row>
    <row r="44" spans="13:48">
      <c r="M44" s="337"/>
      <c r="N44" s="338"/>
      <c r="O44" s="133" t="s">
        <v>23</v>
      </c>
      <c r="P44" s="134" t="str">
        <f>M40</f>
        <v>LUSSANT 1</v>
      </c>
      <c r="Q44" s="31"/>
      <c r="R44" s="31"/>
      <c r="S44" s="134" t="str">
        <f>M43</f>
        <v>SAUJON 2</v>
      </c>
      <c r="T44" s="129"/>
      <c r="U44" s="3"/>
      <c r="V44" s="35"/>
      <c r="W44" s="3"/>
      <c r="X44" s="3"/>
      <c r="Y44" s="3"/>
      <c r="Z44" s="3"/>
      <c r="AA44" s="3"/>
      <c r="AB44" s="2"/>
      <c r="AC44" s="2"/>
      <c r="AD44" s="2"/>
      <c r="AE44" s="2"/>
      <c r="AF44" s="157" t="s">
        <v>42</v>
      </c>
      <c r="AG44" s="152"/>
      <c r="AH44" s="448" t="s">
        <v>66</v>
      </c>
      <c r="AI44" s="448"/>
      <c r="AJ44" s="152"/>
      <c r="AK44" s="152"/>
      <c r="AL44" s="448" t="s">
        <v>67</v>
      </c>
      <c r="AM44" s="448"/>
      <c r="AN44" s="152"/>
      <c r="AO44" s="152"/>
      <c r="AP44" s="448" t="s">
        <v>68</v>
      </c>
      <c r="AQ44" s="448"/>
      <c r="AR44" s="152"/>
      <c r="AS44" s="152"/>
      <c r="AT44" s="448" t="s">
        <v>69</v>
      </c>
      <c r="AU44" s="448"/>
      <c r="AV44" s="152"/>
    </row>
    <row r="45" spans="13:48" ht="15.75" thickBot="1">
      <c r="M45" s="5"/>
      <c r="N45" s="56"/>
      <c r="O45" s="130" t="s">
        <v>23</v>
      </c>
      <c r="P45" s="131" t="str">
        <f>M41</f>
        <v>G.MARSILLAC 2</v>
      </c>
      <c r="Q45" s="32"/>
      <c r="R45" s="32"/>
      <c r="S45" s="131" t="str">
        <f>M42</f>
        <v>OFC 1</v>
      </c>
      <c r="T45" s="132"/>
      <c r="U45" s="3"/>
      <c r="V45" s="36"/>
      <c r="W45" s="37" t="s">
        <v>25</v>
      </c>
      <c r="X45" s="359"/>
      <c r="Y45" s="359"/>
      <c r="Z45" s="359"/>
      <c r="AA45" s="359"/>
      <c r="AB45" s="359"/>
      <c r="AC45" s="2"/>
      <c r="AD45" s="2"/>
      <c r="AE45" s="2"/>
      <c r="AF45" s="157" t="s">
        <v>27</v>
      </c>
      <c r="AG45" s="152"/>
      <c r="AH45" s="448" t="s">
        <v>70</v>
      </c>
      <c r="AI45" s="448"/>
      <c r="AJ45" s="152"/>
      <c r="AK45" s="152"/>
      <c r="AL45" s="448" t="s">
        <v>71</v>
      </c>
      <c r="AM45" s="448"/>
      <c r="AN45" s="152"/>
      <c r="AO45" s="152"/>
      <c r="AP45" s="448" t="s">
        <v>72</v>
      </c>
      <c r="AQ45" s="448"/>
      <c r="AR45" s="152"/>
      <c r="AS45" s="152"/>
      <c r="AT45" s="448" t="s">
        <v>73</v>
      </c>
      <c r="AU45" s="448"/>
      <c r="AV45" s="152"/>
    </row>
    <row r="46" spans="13:48">
      <c r="M46" s="1"/>
      <c r="N46" s="1"/>
      <c r="O46" s="1"/>
      <c r="P46" s="1"/>
      <c r="Q46" s="1"/>
      <c r="R46" s="1"/>
      <c r="S46" s="1"/>
      <c r="T46" s="1"/>
      <c r="U46" s="3"/>
      <c r="V46" s="36"/>
      <c r="W46" s="37" t="s">
        <v>26</v>
      </c>
      <c r="X46" s="360"/>
      <c r="Y46" s="360"/>
      <c r="Z46" s="360"/>
      <c r="AA46" s="360"/>
      <c r="AB46" s="360"/>
      <c r="AC46" s="2"/>
      <c r="AD46" s="2"/>
      <c r="AE46" s="2"/>
      <c r="AF46" s="158" t="s">
        <v>45</v>
      </c>
      <c r="AG46" s="450" t="s">
        <v>44</v>
      </c>
      <c r="AH46" s="450"/>
      <c r="AI46" s="450"/>
      <c r="AJ46" s="450"/>
      <c r="AK46" s="450"/>
      <c r="AL46" s="450"/>
      <c r="AM46" s="450"/>
      <c r="AN46" s="450"/>
      <c r="AO46" s="450"/>
      <c r="AP46" s="450"/>
      <c r="AQ46" s="450"/>
      <c r="AR46" s="450"/>
      <c r="AS46" s="450"/>
      <c r="AT46" s="450"/>
      <c r="AU46" s="450"/>
      <c r="AV46" s="450"/>
    </row>
    <row r="47" spans="13:48">
      <c r="M47" s="1"/>
      <c r="N47" s="1"/>
      <c r="O47" s="1"/>
      <c r="P47" s="1"/>
      <c r="Q47" s="1"/>
      <c r="R47" s="1"/>
      <c r="S47" s="1"/>
      <c r="T47" s="1"/>
      <c r="U47" s="3"/>
      <c r="V47" s="36"/>
      <c r="W47" s="37" t="s">
        <v>28</v>
      </c>
      <c r="X47" s="360"/>
      <c r="Y47" s="360"/>
      <c r="Z47" s="360"/>
      <c r="AA47" s="360"/>
      <c r="AB47" s="360"/>
      <c r="AC47" s="2"/>
      <c r="AD47" s="2"/>
      <c r="AE47" s="2"/>
      <c r="AF47" s="158" t="s">
        <v>46</v>
      </c>
      <c r="AG47" s="159"/>
      <c r="AH47" s="294" t="s">
        <v>74</v>
      </c>
      <c r="AI47" s="294"/>
      <c r="AJ47" s="159"/>
      <c r="AK47" s="159"/>
      <c r="AL47" s="294" t="s">
        <v>82</v>
      </c>
      <c r="AM47" s="294"/>
      <c r="AN47" s="159"/>
      <c r="AO47" s="159"/>
      <c r="AP47" s="294" t="s">
        <v>81</v>
      </c>
      <c r="AQ47" s="294"/>
      <c r="AR47" s="159"/>
      <c r="AS47" s="159"/>
      <c r="AT47" s="294" t="s">
        <v>86</v>
      </c>
      <c r="AU47" s="294"/>
      <c r="AV47" s="159"/>
    </row>
    <row r="48" spans="13:48">
      <c r="M48" s="1"/>
      <c r="N48" s="1"/>
      <c r="O48" s="1"/>
      <c r="P48" s="1"/>
      <c r="Q48" s="1"/>
      <c r="R48" s="1"/>
      <c r="S48" s="1"/>
      <c r="T48" s="1"/>
      <c r="U48" s="3"/>
      <c r="V48" s="36"/>
      <c r="W48" s="37" t="s">
        <v>29</v>
      </c>
      <c r="X48" s="359"/>
      <c r="Y48" s="359"/>
      <c r="Z48" s="359"/>
      <c r="AA48" s="359"/>
      <c r="AB48" s="359"/>
      <c r="AC48" s="2"/>
      <c r="AD48" s="2"/>
      <c r="AE48" s="2"/>
      <c r="AF48" s="152" t="s">
        <v>47</v>
      </c>
      <c r="AG48" s="152"/>
      <c r="AH48" s="294" t="s">
        <v>75</v>
      </c>
      <c r="AI48" s="294"/>
      <c r="AJ48" s="152"/>
      <c r="AK48" s="152"/>
      <c r="AL48" s="294" t="s">
        <v>78</v>
      </c>
      <c r="AM48" s="294"/>
      <c r="AN48" s="152"/>
      <c r="AO48" s="152"/>
      <c r="AP48" s="294" t="s">
        <v>83</v>
      </c>
      <c r="AQ48" s="294"/>
      <c r="AR48" s="152"/>
      <c r="AS48" s="152"/>
      <c r="AT48" s="294" t="s">
        <v>87</v>
      </c>
      <c r="AU48" s="294"/>
      <c r="AV48" s="152"/>
    </row>
    <row r="49" spans="13:48" ht="15.75" thickBot="1">
      <c r="AF49" s="152" t="s">
        <v>48</v>
      </c>
      <c r="AG49" s="152"/>
      <c r="AH49" s="294" t="s">
        <v>76</v>
      </c>
      <c r="AI49" s="294"/>
      <c r="AJ49" s="152"/>
      <c r="AK49" s="152"/>
      <c r="AL49" s="294" t="s">
        <v>79</v>
      </c>
      <c r="AM49" s="294"/>
      <c r="AN49" s="152"/>
      <c r="AO49" s="152"/>
      <c r="AP49" s="294" t="s">
        <v>84</v>
      </c>
      <c r="AQ49" s="294"/>
      <c r="AR49" s="152"/>
      <c r="AS49" s="152"/>
      <c r="AT49" s="294" t="s">
        <v>88</v>
      </c>
      <c r="AU49" s="294"/>
      <c r="AV49" s="152"/>
    </row>
    <row r="50" spans="13:48">
      <c r="M50" s="409" t="s">
        <v>4</v>
      </c>
      <c r="N50" s="410"/>
      <c r="O50" s="413" t="s">
        <v>10</v>
      </c>
      <c r="P50" s="410" t="s">
        <v>11</v>
      </c>
      <c r="Q50" s="409" t="s">
        <v>12</v>
      </c>
      <c r="R50" s="415"/>
      <c r="S50" s="410" t="s">
        <v>11</v>
      </c>
      <c r="T50" s="413" t="s">
        <v>13</v>
      </c>
      <c r="U50" s="363"/>
      <c r="V50" s="19"/>
      <c r="W50" s="417" t="s">
        <v>14</v>
      </c>
      <c r="X50" s="418"/>
      <c r="Y50" s="420" t="s">
        <v>15</v>
      </c>
      <c r="Z50" s="421"/>
      <c r="AA50" s="417" t="s">
        <v>16</v>
      </c>
      <c r="AB50" s="418"/>
      <c r="AC50" s="417" t="s">
        <v>17</v>
      </c>
      <c r="AD50" s="418"/>
      <c r="AE50" s="413" t="s">
        <v>18</v>
      </c>
      <c r="AF50" s="152" t="s">
        <v>49</v>
      </c>
      <c r="AG50" s="152"/>
      <c r="AH50" s="294" t="s">
        <v>77</v>
      </c>
      <c r="AI50" s="294"/>
      <c r="AJ50" s="152"/>
      <c r="AK50" s="152"/>
      <c r="AL50" s="294" t="s">
        <v>80</v>
      </c>
      <c r="AM50" s="294"/>
      <c r="AN50" s="152"/>
      <c r="AO50" s="152"/>
      <c r="AP50" s="294" t="s">
        <v>85</v>
      </c>
      <c r="AQ50" s="294"/>
      <c r="AR50" s="152"/>
      <c r="AS50" s="152"/>
      <c r="AT50" s="294" t="s">
        <v>89</v>
      </c>
      <c r="AU50" s="294"/>
      <c r="AV50" s="152"/>
    </row>
    <row r="51" spans="13:48" ht="15.75" thickBot="1">
      <c r="M51" s="411"/>
      <c r="N51" s="412"/>
      <c r="O51" s="414"/>
      <c r="P51" s="412"/>
      <c r="Q51" s="411"/>
      <c r="R51" s="416"/>
      <c r="S51" s="412"/>
      <c r="T51" s="414"/>
      <c r="U51" s="363"/>
      <c r="V51" s="19"/>
      <c r="W51" s="24" t="s">
        <v>19</v>
      </c>
      <c r="X51" s="25" t="s">
        <v>20</v>
      </c>
      <c r="Y51" s="26" t="s">
        <v>19</v>
      </c>
      <c r="Z51" s="27" t="s">
        <v>20</v>
      </c>
      <c r="AA51" s="24" t="s">
        <v>19</v>
      </c>
      <c r="AB51" s="25" t="s">
        <v>20</v>
      </c>
      <c r="AC51" s="24" t="s">
        <v>19</v>
      </c>
      <c r="AD51" s="25" t="s">
        <v>20</v>
      </c>
      <c r="AE51" s="422"/>
      <c r="AF51" s="152" t="s">
        <v>50</v>
      </c>
      <c r="AG51" s="152"/>
      <c r="AH51" s="294"/>
      <c r="AI51" s="294"/>
      <c r="AJ51" s="152"/>
      <c r="AK51" s="152"/>
      <c r="AL51" s="294"/>
      <c r="AM51" s="294"/>
      <c r="AN51" s="152"/>
      <c r="AO51" s="152"/>
      <c r="AP51" s="294"/>
      <c r="AQ51" s="294"/>
      <c r="AR51" s="152"/>
      <c r="AS51" s="152"/>
      <c r="AT51" s="294"/>
      <c r="AU51" s="294"/>
      <c r="AV51" s="152"/>
    </row>
    <row r="52" spans="13:48">
      <c r="M52" s="349" t="str">
        <f>J9</f>
        <v>SAUJON 1</v>
      </c>
      <c r="N52" s="350"/>
      <c r="O52" s="87" t="s">
        <v>21</v>
      </c>
      <c r="P52" s="88" t="str">
        <f>M52</f>
        <v>SAUJON 1</v>
      </c>
      <c r="Q52" s="89"/>
      <c r="R52" s="33"/>
      <c r="S52" s="88" t="str">
        <f>M53</f>
        <v>RUELLE 1</v>
      </c>
      <c r="T52" s="90"/>
      <c r="U52" s="3"/>
      <c r="V52" s="35" t="str">
        <f>M52</f>
        <v>SAUJON 1</v>
      </c>
      <c r="W52" s="8">
        <f>IF(X52&lt;0,0,IF(X52&gt;0,3,1))</f>
        <v>1</v>
      </c>
      <c r="X52" s="9">
        <f>Q52-R52</f>
        <v>0</v>
      </c>
      <c r="Y52" s="13">
        <f>IF(Z52&lt;0,0,IF(Z52&gt;0,3,1))</f>
        <v>1</v>
      </c>
      <c r="Z52" s="16">
        <f>Q54-R54</f>
        <v>0</v>
      </c>
      <c r="AA52" s="8">
        <f>IF(AB52&lt;0,0,IF(AB52&gt;0,3,1))</f>
        <v>1</v>
      </c>
      <c r="AB52" s="9">
        <f>Q56-R56</f>
        <v>0</v>
      </c>
      <c r="AC52" s="8">
        <f>SUM(W52+Y52+AA52)</f>
        <v>3</v>
      </c>
      <c r="AD52" s="9">
        <f>SUM(X52+Z52+AB52)</f>
        <v>0</v>
      </c>
      <c r="AE52" s="28">
        <f>RANK(AC52,AC52:AC55)</f>
        <v>1</v>
      </c>
      <c r="AF52" s="152" t="s">
        <v>51</v>
      </c>
      <c r="AG52" s="152"/>
      <c r="AH52" s="294"/>
      <c r="AI52" s="294"/>
      <c r="AJ52" s="152"/>
      <c r="AK52" s="152"/>
      <c r="AL52" s="294"/>
      <c r="AM52" s="294"/>
      <c r="AN52" s="152"/>
      <c r="AO52" s="152"/>
      <c r="AP52" s="294"/>
      <c r="AQ52" s="294"/>
      <c r="AR52" s="152"/>
      <c r="AS52" s="152"/>
      <c r="AT52" s="294"/>
      <c r="AU52" s="294"/>
      <c r="AV52" s="152"/>
    </row>
    <row r="53" spans="13:48" ht="15.75" thickBot="1">
      <c r="M53" s="337" t="str">
        <f>J10</f>
        <v>RUELLE 1</v>
      </c>
      <c r="N53" s="338"/>
      <c r="O53" s="91" t="s">
        <v>21</v>
      </c>
      <c r="P53" s="92" t="str">
        <f>M54</f>
        <v>SC ANGERIEN 1</v>
      </c>
      <c r="Q53" s="34"/>
      <c r="R53" s="34"/>
      <c r="S53" s="92" t="str">
        <f>M55</f>
        <v>BESSINES M.1</v>
      </c>
      <c r="T53" s="93"/>
      <c r="U53" s="3"/>
      <c r="V53" s="35" t="str">
        <f>M53</f>
        <v>RUELLE 1</v>
      </c>
      <c r="W53" s="8">
        <f t="shared" ref="W53:W55" si="31">IF(X53&lt;0,0,IF(X53&gt;0,3,1))</f>
        <v>1</v>
      </c>
      <c r="X53" s="9">
        <f>R52-Q52</f>
        <v>0</v>
      </c>
      <c r="Y53" s="13">
        <f t="shared" ref="Y53:Y55" si="32">IF(Z53&lt;0,0,IF(Z53&gt;0,3,1))</f>
        <v>1</v>
      </c>
      <c r="Z53" s="16">
        <f>Q55-R55</f>
        <v>0</v>
      </c>
      <c r="AA53" s="8">
        <f t="shared" ref="AA53:AA55" si="33">IF(AB53&lt;0,0,IF(AB53&gt;0,3,1))</f>
        <v>1</v>
      </c>
      <c r="AB53" s="9">
        <f>Q57-R57</f>
        <v>0</v>
      </c>
      <c r="AC53" s="8">
        <f t="shared" ref="AC53:AC55" si="34">SUM(W53+Y53+AA53)</f>
        <v>3</v>
      </c>
      <c r="AD53" s="9">
        <f t="shared" ref="AD53:AD55" si="35">SUM(X53+Z53+AB53)</f>
        <v>0</v>
      </c>
      <c r="AE53" s="28">
        <f>RANK(AC53,AC52:AC55)</f>
        <v>1</v>
      </c>
      <c r="AF53" s="152" t="s">
        <v>52</v>
      </c>
      <c r="AG53" s="152"/>
      <c r="AH53" s="294"/>
      <c r="AI53" s="294"/>
      <c r="AJ53" s="152"/>
      <c r="AK53" s="152"/>
      <c r="AL53" s="294"/>
      <c r="AM53" s="294"/>
      <c r="AN53" s="152"/>
      <c r="AO53" s="152"/>
      <c r="AP53" s="294"/>
      <c r="AQ53" s="294"/>
      <c r="AR53" s="152"/>
      <c r="AS53" s="152"/>
      <c r="AT53" s="294"/>
      <c r="AU53" s="294"/>
      <c r="AV53" s="152"/>
    </row>
    <row r="54" spans="13:48">
      <c r="M54" s="337" t="str">
        <f>J11</f>
        <v>SC ANGERIEN 1</v>
      </c>
      <c r="N54" s="338"/>
      <c r="O54" s="47" t="s">
        <v>22</v>
      </c>
      <c r="P54" s="48" t="str">
        <f>M52</f>
        <v>SAUJON 1</v>
      </c>
      <c r="Q54" s="49"/>
      <c r="R54" s="49"/>
      <c r="S54" s="48" t="str">
        <f>M54</f>
        <v>SC ANGERIEN 1</v>
      </c>
      <c r="T54" s="50"/>
      <c r="U54" s="3"/>
      <c r="V54" s="35" t="str">
        <f>M54</f>
        <v>SC ANGERIEN 1</v>
      </c>
      <c r="W54" s="8">
        <f t="shared" si="31"/>
        <v>1</v>
      </c>
      <c r="X54" s="9">
        <f>Q53-R53</f>
        <v>0</v>
      </c>
      <c r="Y54" s="13">
        <f t="shared" si="32"/>
        <v>1</v>
      </c>
      <c r="Z54" s="16">
        <f>R54-Q54</f>
        <v>0</v>
      </c>
      <c r="AA54" s="8">
        <f t="shared" si="33"/>
        <v>1</v>
      </c>
      <c r="AB54" s="9">
        <f>R57-Q57</f>
        <v>0</v>
      </c>
      <c r="AC54" s="8">
        <f t="shared" si="34"/>
        <v>3</v>
      </c>
      <c r="AD54" s="9">
        <f t="shared" si="35"/>
        <v>0</v>
      </c>
      <c r="AE54" s="28">
        <f>RANK(AC54,AC52:AC55)</f>
        <v>1</v>
      </c>
      <c r="AF54" s="152" t="s">
        <v>53</v>
      </c>
      <c r="AG54" s="152"/>
      <c r="AH54" s="294"/>
      <c r="AI54" s="294"/>
      <c r="AJ54" s="152"/>
      <c r="AK54" s="152"/>
      <c r="AL54" s="294"/>
      <c r="AM54" s="294"/>
      <c r="AN54" s="152"/>
      <c r="AO54" s="152"/>
      <c r="AP54" s="294"/>
      <c r="AQ54" s="294"/>
      <c r="AR54" s="152"/>
      <c r="AS54" s="152"/>
      <c r="AT54" s="294"/>
      <c r="AU54" s="294"/>
      <c r="AV54" s="152"/>
    </row>
    <row r="55" spans="13:48" ht="15.75" thickBot="1">
      <c r="M55" s="337" t="str">
        <f>J12</f>
        <v>BESSINES M.1</v>
      </c>
      <c r="N55" s="338"/>
      <c r="O55" s="51" t="s">
        <v>22</v>
      </c>
      <c r="P55" s="52" t="str">
        <f>M53</f>
        <v>RUELLE 1</v>
      </c>
      <c r="Q55" s="53"/>
      <c r="R55" s="53"/>
      <c r="S55" s="52" t="str">
        <f>M55</f>
        <v>BESSINES M.1</v>
      </c>
      <c r="T55" s="39"/>
      <c r="U55" s="3"/>
      <c r="V55" s="35" t="str">
        <f>M55</f>
        <v>BESSINES M.1</v>
      </c>
      <c r="W55" s="10">
        <f t="shared" si="31"/>
        <v>1</v>
      </c>
      <c r="X55" s="11">
        <f>R53-Q53</f>
        <v>0</v>
      </c>
      <c r="Y55" s="14">
        <f t="shared" si="32"/>
        <v>1</v>
      </c>
      <c r="Z55" s="17">
        <f>R55-Q55</f>
        <v>0</v>
      </c>
      <c r="AA55" s="10">
        <f t="shared" si="33"/>
        <v>1</v>
      </c>
      <c r="AB55" s="11">
        <f>R56-Q56</f>
        <v>0</v>
      </c>
      <c r="AC55" s="10">
        <f t="shared" si="34"/>
        <v>3</v>
      </c>
      <c r="AD55" s="11">
        <f t="shared" si="35"/>
        <v>0</v>
      </c>
      <c r="AE55" s="28">
        <f>RANK(AC55,AC52:AC55)</f>
        <v>1</v>
      </c>
      <c r="AF55" s="152" t="s">
        <v>54</v>
      </c>
      <c r="AG55" s="152"/>
      <c r="AH55" s="294"/>
      <c r="AI55" s="294"/>
      <c r="AJ55" s="152"/>
      <c r="AK55" s="152"/>
      <c r="AL55" s="294"/>
      <c r="AM55" s="294"/>
      <c r="AN55" s="152"/>
      <c r="AO55" s="152"/>
      <c r="AP55" s="294"/>
      <c r="AQ55" s="294"/>
      <c r="AR55" s="152"/>
      <c r="AS55" s="152"/>
      <c r="AT55" s="294"/>
      <c r="AU55" s="294"/>
      <c r="AV55" s="152"/>
    </row>
    <row r="56" spans="13:48">
      <c r="M56" s="337"/>
      <c r="N56" s="338"/>
      <c r="O56" s="124" t="s">
        <v>23</v>
      </c>
      <c r="P56" s="125" t="str">
        <f>M52</f>
        <v>SAUJON 1</v>
      </c>
      <c r="Q56" s="33"/>
      <c r="R56" s="33"/>
      <c r="S56" s="125" t="str">
        <f>M55</f>
        <v>BESSINES M.1</v>
      </c>
      <c r="T56" s="90"/>
      <c r="U56" s="3"/>
      <c r="V56" s="35"/>
      <c r="W56" s="3"/>
      <c r="X56" s="3"/>
      <c r="Y56" s="3"/>
      <c r="Z56" s="3"/>
      <c r="AA56" s="3"/>
      <c r="AB56" s="2"/>
      <c r="AC56" s="2"/>
      <c r="AD56" s="2"/>
      <c r="AE56" s="2"/>
      <c r="AF56" s="152" t="s">
        <v>59</v>
      </c>
      <c r="AG56" s="150"/>
      <c r="AH56" s="294"/>
      <c r="AI56" s="294"/>
      <c r="AJ56" s="150"/>
      <c r="AK56" s="150"/>
      <c r="AL56" s="294"/>
      <c r="AM56" s="294"/>
      <c r="AN56" s="150"/>
      <c r="AO56" s="150"/>
      <c r="AP56" s="294"/>
      <c r="AQ56" s="294"/>
      <c r="AR56" s="150"/>
      <c r="AS56" s="150"/>
      <c r="AT56" s="294"/>
      <c r="AU56" s="294"/>
      <c r="AV56" s="150"/>
    </row>
    <row r="57" spans="13:48" ht="15.75" thickBot="1">
      <c r="M57" s="5"/>
      <c r="N57" s="56"/>
      <c r="O57" s="91" t="s">
        <v>23</v>
      </c>
      <c r="P57" s="92" t="str">
        <f>M53</f>
        <v>RUELLE 1</v>
      </c>
      <c r="Q57" s="34"/>
      <c r="R57" s="34"/>
      <c r="S57" s="92" t="str">
        <f>M54</f>
        <v>SC ANGERIEN 1</v>
      </c>
      <c r="T57" s="93"/>
      <c r="U57" s="3"/>
      <c r="V57" s="36"/>
      <c r="W57" s="37" t="s">
        <v>25</v>
      </c>
      <c r="X57" s="359"/>
      <c r="Y57" s="359"/>
      <c r="Z57" s="359"/>
      <c r="AA57" s="359"/>
      <c r="AB57" s="359"/>
      <c r="AC57" s="2"/>
      <c r="AD57" s="2"/>
      <c r="AE57" s="2"/>
      <c r="AF57" s="157" t="s">
        <v>60</v>
      </c>
      <c r="AG57" s="150"/>
      <c r="AH57" s="294"/>
      <c r="AI57" s="294"/>
      <c r="AJ57" s="150"/>
      <c r="AK57" s="150"/>
      <c r="AL57" s="294"/>
      <c r="AM57" s="294"/>
      <c r="AN57" s="150"/>
      <c r="AO57" s="150"/>
      <c r="AP57" s="294"/>
      <c r="AQ57" s="294"/>
      <c r="AR57" s="150"/>
      <c r="AS57" s="150"/>
      <c r="AT57" s="294"/>
      <c r="AU57" s="294"/>
      <c r="AV57" s="150"/>
    </row>
    <row r="58" spans="13:48">
      <c r="M58" s="1"/>
      <c r="N58" s="1"/>
      <c r="O58" s="1"/>
      <c r="P58" s="1"/>
      <c r="Q58" s="1"/>
      <c r="R58" s="1"/>
      <c r="S58" s="1"/>
      <c r="T58" s="1"/>
      <c r="U58" s="3"/>
      <c r="V58" s="36"/>
      <c r="W58" s="37" t="s">
        <v>26</v>
      </c>
      <c r="X58" s="360"/>
      <c r="Y58" s="360"/>
      <c r="Z58" s="360"/>
      <c r="AA58" s="360"/>
      <c r="AB58" s="360"/>
      <c r="AC58" s="2"/>
      <c r="AD58" s="2"/>
      <c r="AE58" s="2"/>
      <c r="AF58" s="152"/>
      <c r="AG58" s="150"/>
      <c r="AH58" s="150"/>
      <c r="AI58" s="150"/>
      <c r="AJ58" s="150"/>
      <c r="AK58" s="150"/>
      <c r="AL58" s="150"/>
      <c r="AM58" s="150"/>
      <c r="AN58" s="150"/>
      <c r="AO58" s="150"/>
      <c r="AP58" s="150"/>
      <c r="AQ58" s="150"/>
      <c r="AR58" s="150"/>
      <c r="AS58" s="150"/>
      <c r="AT58" s="150"/>
      <c r="AU58" s="150"/>
      <c r="AV58" s="150"/>
    </row>
    <row r="59" spans="13:48">
      <c r="M59" s="1"/>
      <c r="N59" s="1"/>
      <c r="O59" s="1"/>
      <c r="P59" s="1"/>
      <c r="Q59" s="1"/>
      <c r="R59" s="1"/>
      <c r="S59" s="1"/>
      <c r="T59" s="1"/>
      <c r="U59" s="3"/>
      <c r="V59" s="36"/>
      <c r="W59" s="37" t="s">
        <v>28</v>
      </c>
      <c r="X59" s="360"/>
      <c r="Y59" s="360"/>
      <c r="Z59" s="360"/>
      <c r="AA59" s="360"/>
      <c r="AB59" s="360"/>
      <c r="AC59" s="2"/>
      <c r="AD59" s="2"/>
      <c r="AE59" s="2"/>
      <c r="AF59" s="157"/>
      <c r="AG59" s="150"/>
      <c r="AH59" s="150"/>
      <c r="AI59" s="150"/>
      <c r="AJ59" s="150"/>
      <c r="AK59" s="150"/>
      <c r="AL59" s="150"/>
      <c r="AM59" s="150"/>
      <c r="AN59" s="150"/>
      <c r="AO59" s="150"/>
      <c r="AP59" s="150"/>
      <c r="AQ59" s="150"/>
      <c r="AR59" s="150"/>
      <c r="AS59" s="150"/>
      <c r="AT59" s="150"/>
      <c r="AU59" s="150"/>
      <c r="AV59" s="150"/>
    </row>
    <row r="60" spans="13:48">
      <c r="M60" s="1"/>
      <c r="N60" s="1"/>
      <c r="O60" s="1"/>
      <c r="P60" s="1"/>
      <c r="Q60" s="1"/>
      <c r="R60" s="1"/>
      <c r="S60" s="1"/>
      <c r="T60" s="1"/>
      <c r="U60" s="3"/>
      <c r="V60" s="36"/>
      <c r="W60" s="37" t="s">
        <v>29</v>
      </c>
      <c r="X60" s="359"/>
      <c r="Y60" s="359"/>
      <c r="Z60" s="359"/>
      <c r="AA60" s="359"/>
      <c r="AB60" s="359"/>
      <c r="AC60" s="2"/>
      <c r="AD60" s="2"/>
      <c r="AE60" s="2"/>
    </row>
    <row r="67" spans="13:31">
      <c r="M67" s="305" t="s">
        <v>9</v>
      </c>
      <c r="N67" s="305"/>
      <c r="O67" s="305"/>
      <c r="P67" s="305"/>
      <c r="Q67" s="305"/>
      <c r="R67" s="305"/>
      <c r="S67" s="305"/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</row>
    <row r="68" spans="13:31"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</row>
    <row r="69" spans="13:31">
      <c r="M69" s="358" t="s">
        <v>36</v>
      </c>
      <c r="N69" s="358"/>
      <c r="O69" s="358"/>
      <c r="P69" s="358"/>
      <c r="Q69" s="358"/>
      <c r="R69" s="358"/>
      <c r="S69" s="358"/>
      <c r="T69" s="358"/>
      <c r="U69" s="358"/>
      <c r="V69" s="358"/>
      <c r="W69" s="358"/>
      <c r="X69" s="358"/>
      <c r="Y69" s="358"/>
      <c r="Z69" s="358"/>
      <c r="AA69" s="358"/>
      <c r="AB69" s="358"/>
      <c r="AC69" s="358"/>
      <c r="AD69" s="358"/>
      <c r="AE69" s="358"/>
    </row>
    <row r="70" spans="13:31" ht="15.75" thickBot="1">
      <c r="M70" s="358"/>
      <c r="N70" s="358"/>
      <c r="O70" s="358"/>
      <c r="P70" s="358"/>
      <c r="Q70" s="358"/>
      <c r="R70" s="358"/>
      <c r="S70" s="358"/>
      <c r="T70" s="358"/>
      <c r="U70" s="358"/>
      <c r="V70" s="358"/>
      <c r="W70" s="358"/>
      <c r="X70" s="358"/>
      <c r="Y70" s="358"/>
      <c r="Z70" s="358"/>
      <c r="AA70" s="358"/>
      <c r="AB70" s="358"/>
      <c r="AC70" s="358"/>
      <c r="AD70" s="358"/>
      <c r="AE70" s="358"/>
    </row>
    <row r="71" spans="13:31">
      <c r="M71" s="385" t="s">
        <v>31</v>
      </c>
      <c r="N71" s="386"/>
      <c r="O71" s="382" t="s">
        <v>10</v>
      </c>
      <c r="P71" s="386" t="s">
        <v>11</v>
      </c>
      <c r="Q71" s="385" t="s">
        <v>12</v>
      </c>
      <c r="R71" s="390"/>
      <c r="S71" s="386" t="s">
        <v>11</v>
      </c>
      <c r="T71" s="382" t="s">
        <v>13</v>
      </c>
      <c r="U71" s="363"/>
      <c r="V71" s="19"/>
      <c r="W71" s="380" t="s">
        <v>14</v>
      </c>
      <c r="X71" s="381"/>
      <c r="Y71" s="378" t="s">
        <v>15</v>
      </c>
      <c r="Z71" s="379"/>
      <c r="AA71" s="380" t="s">
        <v>16</v>
      </c>
      <c r="AB71" s="381"/>
      <c r="AC71" s="380" t="s">
        <v>17</v>
      </c>
      <c r="AD71" s="381"/>
      <c r="AE71" s="382" t="s">
        <v>18</v>
      </c>
    </row>
    <row r="72" spans="13:31" ht="15.75" thickBot="1">
      <c r="M72" s="387"/>
      <c r="N72" s="388"/>
      <c r="O72" s="389"/>
      <c r="P72" s="388"/>
      <c r="Q72" s="387"/>
      <c r="R72" s="391"/>
      <c r="S72" s="388"/>
      <c r="T72" s="389"/>
      <c r="U72" s="363"/>
      <c r="V72" s="19"/>
      <c r="W72" s="120" t="s">
        <v>19</v>
      </c>
      <c r="X72" s="121" t="s">
        <v>20</v>
      </c>
      <c r="Y72" s="122" t="s">
        <v>19</v>
      </c>
      <c r="Z72" s="123" t="s">
        <v>20</v>
      </c>
      <c r="AA72" s="120" t="s">
        <v>19</v>
      </c>
      <c r="AB72" s="121" t="s">
        <v>20</v>
      </c>
      <c r="AC72" s="120" t="s">
        <v>19</v>
      </c>
      <c r="AD72" s="121" t="s">
        <v>20</v>
      </c>
      <c r="AE72" s="383"/>
    </row>
    <row r="73" spans="13:31">
      <c r="M73" s="349" t="str">
        <f>A17</f>
        <v>LUSSANT 2</v>
      </c>
      <c r="N73" s="350"/>
      <c r="O73" s="109" t="s">
        <v>21</v>
      </c>
      <c r="P73" s="110" t="str">
        <f>M73</f>
        <v>LUSSANT 2</v>
      </c>
      <c r="Q73" s="111"/>
      <c r="R73" s="112"/>
      <c r="S73" s="110" t="str">
        <f>M74</f>
        <v>BESSINES M.2</v>
      </c>
      <c r="T73" s="113"/>
      <c r="U73" s="3"/>
      <c r="V73" s="35" t="str">
        <f>M73</f>
        <v>LUSSANT 2</v>
      </c>
      <c r="W73" s="8">
        <f>IF(X73&lt;0,0,IF(X73&gt;0,3,1))</f>
        <v>1</v>
      </c>
      <c r="X73" s="9">
        <f>Q73-R73</f>
        <v>0</v>
      </c>
      <c r="Y73" s="13">
        <f>IF(Z73&lt;0,0,IF(Z73&gt;0,3,1))</f>
        <v>1</v>
      </c>
      <c r="Z73" s="16">
        <f>Q75-R75</f>
        <v>0</v>
      </c>
      <c r="AA73" s="8">
        <f>IF(AB73&lt;0,0,IF(AB73&gt;0,3,1))</f>
        <v>1</v>
      </c>
      <c r="AB73" s="9">
        <f>Q77-R77</f>
        <v>0</v>
      </c>
      <c r="AC73" s="8">
        <f>SUM(W73+Y73+AA73)</f>
        <v>3</v>
      </c>
      <c r="AD73" s="9">
        <f>SUM(X73+Z73+AB73)</f>
        <v>0</v>
      </c>
      <c r="AE73" s="28">
        <f>RANK(AC73,AC73:AC76)</f>
        <v>1</v>
      </c>
    </row>
    <row r="74" spans="13:31" ht="15.75" thickBot="1">
      <c r="M74" s="337" t="str">
        <f>A18</f>
        <v>BESSINES M.2</v>
      </c>
      <c r="N74" s="338"/>
      <c r="O74" s="114" t="s">
        <v>21</v>
      </c>
      <c r="P74" s="115" t="str">
        <f>M75</f>
        <v>RUELLE 2</v>
      </c>
      <c r="Q74" s="116"/>
      <c r="R74" s="116"/>
      <c r="S74" s="115" t="str">
        <f>M76</f>
        <v>SC ANGERIEN 2</v>
      </c>
      <c r="T74" s="117"/>
      <c r="U74" s="3"/>
      <c r="V74" s="35" t="str">
        <f>M74</f>
        <v>BESSINES M.2</v>
      </c>
      <c r="W74" s="8">
        <f t="shared" ref="W74:W76" si="36">IF(X74&lt;0,0,IF(X74&gt;0,3,1))</f>
        <v>1</v>
      </c>
      <c r="X74" s="9">
        <f>R73-Q73</f>
        <v>0</v>
      </c>
      <c r="Y74" s="13">
        <f t="shared" ref="Y74:Y76" si="37">IF(Z74&lt;0,0,IF(Z74&gt;0,3,1))</f>
        <v>1</v>
      </c>
      <c r="Z74" s="16">
        <f>Q76-R76</f>
        <v>0</v>
      </c>
      <c r="AA74" s="8">
        <f t="shared" ref="AA74:AA76" si="38">IF(AB74&lt;0,0,IF(AB74&gt;0,3,1))</f>
        <v>1</v>
      </c>
      <c r="AB74" s="9">
        <f>Q78-R78</f>
        <v>0</v>
      </c>
      <c r="AC74" s="8">
        <f t="shared" ref="AC74:AC76" si="39">SUM(W74+Y74+AA74)</f>
        <v>3</v>
      </c>
      <c r="AD74" s="9">
        <f t="shared" ref="AD74:AD76" si="40">SUM(X74+Z74+AB74)</f>
        <v>0</v>
      </c>
      <c r="AE74" s="28">
        <f>RANK(AC74,AC73:AC76)</f>
        <v>1</v>
      </c>
    </row>
    <row r="75" spans="13:31">
      <c r="M75" s="337" t="str">
        <f>A19</f>
        <v>RUELLE 2</v>
      </c>
      <c r="N75" s="338"/>
      <c r="O75" s="47" t="s">
        <v>22</v>
      </c>
      <c r="P75" s="48" t="str">
        <f>M73</f>
        <v>LUSSANT 2</v>
      </c>
      <c r="Q75" s="49"/>
      <c r="R75" s="49"/>
      <c r="S75" s="48" t="str">
        <f>M75</f>
        <v>RUELLE 2</v>
      </c>
      <c r="T75" s="50"/>
      <c r="U75" s="3"/>
      <c r="V75" s="35" t="str">
        <f>M75</f>
        <v>RUELLE 2</v>
      </c>
      <c r="W75" s="8">
        <f t="shared" si="36"/>
        <v>1</v>
      </c>
      <c r="X75" s="9">
        <f>Q74-R74</f>
        <v>0</v>
      </c>
      <c r="Y75" s="13">
        <f t="shared" si="37"/>
        <v>1</v>
      </c>
      <c r="Z75" s="16">
        <f>R75-Q75</f>
        <v>0</v>
      </c>
      <c r="AA75" s="8">
        <f t="shared" si="38"/>
        <v>1</v>
      </c>
      <c r="AB75" s="9">
        <f>R78-Q78</f>
        <v>0</v>
      </c>
      <c r="AC75" s="8">
        <f t="shared" si="39"/>
        <v>3</v>
      </c>
      <c r="AD75" s="9">
        <f t="shared" si="40"/>
        <v>0</v>
      </c>
      <c r="AE75" s="28">
        <f>RANK(AC75,AC73:AC76)</f>
        <v>1</v>
      </c>
    </row>
    <row r="76" spans="13:31" ht="15.75" thickBot="1">
      <c r="M76" s="337" t="str">
        <f>A20</f>
        <v>SC ANGERIEN 2</v>
      </c>
      <c r="N76" s="338"/>
      <c r="O76" s="51" t="s">
        <v>22</v>
      </c>
      <c r="P76" s="52" t="str">
        <f>M74</f>
        <v>BESSINES M.2</v>
      </c>
      <c r="Q76" s="53"/>
      <c r="R76" s="53"/>
      <c r="S76" s="52" t="str">
        <f>M76</f>
        <v>SC ANGERIEN 2</v>
      </c>
      <c r="T76" s="39"/>
      <c r="U76" s="3"/>
      <c r="V76" s="35" t="str">
        <f>M76</f>
        <v>SC ANGERIEN 2</v>
      </c>
      <c r="W76" s="10">
        <f t="shared" si="36"/>
        <v>1</v>
      </c>
      <c r="X76" s="11">
        <f>R74-Q74</f>
        <v>0</v>
      </c>
      <c r="Y76" s="14">
        <f t="shared" si="37"/>
        <v>1</v>
      </c>
      <c r="Z76" s="17">
        <f>R76-Q76</f>
        <v>0</v>
      </c>
      <c r="AA76" s="10">
        <f t="shared" si="38"/>
        <v>1</v>
      </c>
      <c r="AB76" s="11">
        <f>R77-Q77</f>
        <v>0</v>
      </c>
      <c r="AC76" s="10">
        <f t="shared" si="39"/>
        <v>3</v>
      </c>
      <c r="AD76" s="11">
        <f t="shared" si="40"/>
        <v>0</v>
      </c>
      <c r="AE76" s="28">
        <f>RANK(AC76,AC73:AC76)</f>
        <v>1</v>
      </c>
    </row>
    <row r="77" spans="13:31">
      <c r="M77" s="337"/>
      <c r="N77" s="338"/>
      <c r="O77" s="118" t="s">
        <v>23</v>
      </c>
      <c r="P77" s="119" t="str">
        <f>M73</f>
        <v>LUSSANT 2</v>
      </c>
      <c r="Q77" s="112"/>
      <c r="R77" s="112"/>
      <c r="S77" s="119" t="str">
        <f>M76</f>
        <v>SC ANGERIEN 2</v>
      </c>
      <c r="T77" s="113"/>
      <c r="U77" s="3"/>
      <c r="V77" s="35"/>
      <c r="W77" s="3"/>
      <c r="X77" s="3"/>
      <c r="Y77" s="3"/>
      <c r="Z77" s="3"/>
      <c r="AA77" s="3"/>
      <c r="AB77" s="2"/>
      <c r="AC77" s="2"/>
      <c r="AD77" s="2"/>
      <c r="AE77" s="2"/>
    </row>
    <row r="78" spans="13:31" ht="15.75" thickBot="1">
      <c r="M78" s="5"/>
      <c r="N78" s="56"/>
      <c r="O78" s="114" t="s">
        <v>23</v>
      </c>
      <c r="P78" s="115" t="str">
        <f>M74</f>
        <v>BESSINES M.2</v>
      </c>
      <c r="Q78" s="116"/>
      <c r="R78" s="116"/>
      <c r="S78" s="115" t="str">
        <f>M75</f>
        <v>RUELLE 2</v>
      </c>
      <c r="T78" s="117"/>
      <c r="U78" s="3"/>
      <c r="V78" s="36"/>
      <c r="W78" s="37" t="s">
        <v>25</v>
      </c>
      <c r="X78" s="359"/>
      <c r="Y78" s="359"/>
      <c r="Z78" s="359"/>
      <c r="AA78" s="359"/>
      <c r="AB78" s="359"/>
      <c r="AC78" s="2"/>
      <c r="AD78" s="2"/>
      <c r="AE78" s="2"/>
    </row>
    <row r="79" spans="13:31">
      <c r="M79" s="1"/>
      <c r="N79" s="1"/>
      <c r="O79" s="1"/>
      <c r="P79" s="1"/>
      <c r="Q79" s="1"/>
      <c r="R79" s="1"/>
      <c r="S79" s="1"/>
      <c r="T79" s="1"/>
      <c r="U79" s="3"/>
      <c r="V79" s="36"/>
      <c r="W79" s="37" t="s">
        <v>26</v>
      </c>
      <c r="X79" s="360"/>
      <c r="Y79" s="360"/>
      <c r="Z79" s="360"/>
      <c r="AA79" s="360"/>
      <c r="AB79" s="360"/>
      <c r="AC79" s="2"/>
      <c r="AD79" s="2"/>
      <c r="AE79" s="2"/>
    </row>
    <row r="80" spans="13:31">
      <c r="M80" s="1"/>
      <c r="N80" s="1"/>
      <c r="O80" s="1"/>
      <c r="P80" s="1"/>
      <c r="Q80" s="1"/>
      <c r="R80" s="1"/>
      <c r="S80" s="1"/>
      <c r="T80" s="1"/>
      <c r="U80" s="3"/>
      <c r="V80" s="36"/>
      <c r="W80" s="37" t="s">
        <v>28</v>
      </c>
      <c r="X80" s="360"/>
      <c r="Y80" s="360"/>
      <c r="Z80" s="360"/>
      <c r="AA80" s="360"/>
      <c r="AB80" s="360"/>
      <c r="AC80" s="2"/>
      <c r="AD80" s="2"/>
      <c r="AE80" s="2"/>
    </row>
    <row r="81" spans="13:31">
      <c r="M81" s="1"/>
      <c r="N81" s="1"/>
      <c r="O81" s="1"/>
      <c r="P81" s="1"/>
      <c r="Q81" s="1"/>
      <c r="R81" s="1"/>
      <c r="S81" s="1"/>
      <c r="T81" s="1"/>
      <c r="U81" s="3"/>
      <c r="V81" s="36"/>
      <c r="W81" s="37" t="s">
        <v>29</v>
      </c>
      <c r="X81" s="359"/>
      <c r="Y81" s="359"/>
      <c r="Z81" s="359"/>
      <c r="AA81" s="359"/>
      <c r="AB81" s="359"/>
      <c r="AC81" s="2"/>
      <c r="AD81" s="2"/>
      <c r="AE81" s="2"/>
    </row>
    <row r="82" spans="13:31" ht="15.75" thickBot="1"/>
    <row r="83" spans="13:31">
      <c r="M83" s="339" t="s">
        <v>32</v>
      </c>
      <c r="N83" s="343"/>
      <c r="O83" s="361" t="s">
        <v>10</v>
      </c>
      <c r="P83" s="343" t="s">
        <v>11</v>
      </c>
      <c r="Q83" s="339" t="s">
        <v>12</v>
      </c>
      <c r="R83" s="340"/>
      <c r="S83" s="343" t="s">
        <v>11</v>
      </c>
      <c r="T83" s="361" t="s">
        <v>13</v>
      </c>
      <c r="U83" s="363"/>
      <c r="V83" s="19"/>
      <c r="W83" s="392" t="s">
        <v>14</v>
      </c>
      <c r="X83" s="393"/>
      <c r="Y83" s="394" t="s">
        <v>15</v>
      </c>
      <c r="Z83" s="395"/>
      <c r="AA83" s="392" t="s">
        <v>16</v>
      </c>
      <c r="AB83" s="393"/>
      <c r="AC83" s="392" t="s">
        <v>17</v>
      </c>
      <c r="AD83" s="393"/>
      <c r="AE83" s="361" t="s">
        <v>18</v>
      </c>
    </row>
    <row r="84" spans="13:31" ht="15.75" thickBot="1">
      <c r="M84" s="341"/>
      <c r="N84" s="344"/>
      <c r="O84" s="362"/>
      <c r="P84" s="344"/>
      <c r="Q84" s="341"/>
      <c r="R84" s="342"/>
      <c r="S84" s="344"/>
      <c r="T84" s="362"/>
      <c r="U84" s="363"/>
      <c r="V84" s="19"/>
      <c r="W84" s="105" t="s">
        <v>19</v>
      </c>
      <c r="X84" s="106" t="s">
        <v>20</v>
      </c>
      <c r="Y84" s="107" t="s">
        <v>19</v>
      </c>
      <c r="Z84" s="108" t="s">
        <v>20</v>
      </c>
      <c r="AA84" s="105" t="s">
        <v>19</v>
      </c>
      <c r="AB84" s="106" t="s">
        <v>20</v>
      </c>
      <c r="AC84" s="105" t="s">
        <v>19</v>
      </c>
      <c r="AD84" s="106" t="s">
        <v>20</v>
      </c>
      <c r="AE84" s="396"/>
    </row>
    <row r="85" spans="13:31">
      <c r="M85" s="349" t="str">
        <f>D17</f>
        <v>ECR 1</v>
      </c>
      <c r="N85" s="350"/>
      <c r="O85" s="94" t="s">
        <v>21</v>
      </c>
      <c r="P85" s="95" t="str">
        <f>M85</f>
        <v>ECR 1</v>
      </c>
      <c r="Q85" s="96"/>
      <c r="R85" s="97"/>
      <c r="S85" s="95" t="str">
        <f>M86</f>
        <v>ST GEORGES</v>
      </c>
      <c r="T85" s="98"/>
      <c r="U85" s="3"/>
      <c r="V85" s="35" t="str">
        <f>M85</f>
        <v>ECR 1</v>
      </c>
      <c r="W85" s="8">
        <f>IF(X85&lt;0,0,IF(X85&gt;0,3,1))</f>
        <v>1</v>
      </c>
      <c r="X85" s="9">
        <f>Q85-R85</f>
        <v>0</v>
      </c>
      <c r="Y85" s="13">
        <f>IF(Z85&lt;0,0,IF(Z85&gt;0,3,1))</f>
        <v>1</v>
      </c>
      <c r="Z85" s="16">
        <f>Q87-R87</f>
        <v>0</v>
      </c>
      <c r="AA85" s="8">
        <f>IF(AB85&lt;0,0,IF(AB85&gt;0,3,1))</f>
        <v>1</v>
      </c>
      <c r="AB85" s="9">
        <f>Q89-R89</f>
        <v>0</v>
      </c>
      <c r="AC85" s="8">
        <f>SUM(W85+Y85+AA85)</f>
        <v>3</v>
      </c>
      <c r="AD85" s="9">
        <f>SUM(X85+Z85+AB85)</f>
        <v>0</v>
      </c>
      <c r="AE85" s="28">
        <f>RANK(AC85,AC85:AC88)</f>
        <v>1</v>
      </c>
    </row>
    <row r="86" spans="13:31" ht="15.75" thickBot="1">
      <c r="M86" s="337" t="str">
        <f>D18</f>
        <v>ST GEORGES</v>
      </c>
      <c r="N86" s="338"/>
      <c r="O86" s="99" t="s">
        <v>21</v>
      </c>
      <c r="P86" s="100" t="str">
        <f>M87</f>
        <v>TOURS</v>
      </c>
      <c r="Q86" s="101"/>
      <c r="R86" s="101"/>
      <c r="S86" s="100" t="str">
        <f>M88</f>
        <v>ST JUST</v>
      </c>
      <c r="T86" s="102"/>
      <c r="U86" s="3"/>
      <c r="V86" s="35" t="str">
        <f>M86</f>
        <v>ST GEORGES</v>
      </c>
      <c r="W86" s="8">
        <f t="shared" ref="W86:W88" si="41">IF(X86&lt;0,0,IF(X86&gt;0,3,1))</f>
        <v>1</v>
      </c>
      <c r="X86" s="9">
        <f>R85-Q85</f>
        <v>0</v>
      </c>
      <c r="Y86" s="13">
        <f t="shared" ref="Y86:Y88" si="42">IF(Z86&lt;0,0,IF(Z86&gt;0,3,1))</f>
        <v>1</v>
      </c>
      <c r="Z86" s="16">
        <f>Q88-R88</f>
        <v>0</v>
      </c>
      <c r="AA86" s="8">
        <f t="shared" ref="AA86:AA88" si="43">IF(AB86&lt;0,0,IF(AB86&gt;0,3,1))</f>
        <v>1</v>
      </c>
      <c r="AB86" s="9">
        <f>Q90-R90</f>
        <v>0</v>
      </c>
      <c r="AC86" s="8">
        <f t="shared" ref="AC86:AC88" si="44">SUM(W86+Y86+AA86)</f>
        <v>3</v>
      </c>
      <c r="AD86" s="9">
        <f t="shared" ref="AD86:AD88" si="45">SUM(X86+Z86+AB86)</f>
        <v>0</v>
      </c>
      <c r="AE86" s="28">
        <f>RANK(AC86,AC85:AC88)</f>
        <v>1</v>
      </c>
    </row>
    <row r="87" spans="13:31">
      <c r="M87" s="337" t="str">
        <f>D19</f>
        <v>TOURS</v>
      </c>
      <c r="N87" s="338"/>
      <c r="O87" s="47" t="s">
        <v>22</v>
      </c>
      <c r="P87" s="48" t="str">
        <f>M85</f>
        <v>ECR 1</v>
      </c>
      <c r="Q87" s="49"/>
      <c r="R87" s="49"/>
      <c r="S87" s="48" t="str">
        <f>M87</f>
        <v>TOURS</v>
      </c>
      <c r="T87" s="50"/>
      <c r="U87" s="3"/>
      <c r="V87" s="35" t="str">
        <f>M87</f>
        <v>TOURS</v>
      </c>
      <c r="W87" s="8">
        <f t="shared" si="41"/>
        <v>1</v>
      </c>
      <c r="X87" s="9">
        <f>Q86-R86</f>
        <v>0</v>
      </c>
      <c r="Y87" s="13">
        <f t="shared" si="42"/>
        <v>1</v>
      </c>
      <c r="Z87" s="16">
        <f>R87-Q87</f>
        <v>0</v>
      </c>
      <c r="AA87" s="8">
        <f t="shared" si="43"/>
        <v>1</v>
      </c>
      <c r="AB87" s="9">
        <f>R90-Q90</f>
        <v>0</v>
      </c>
      <c r="AC87" s="8">
        <f t="shared" si="44"/>
        <v>3</v>
      </c>
      <c r="AD87" s="9">
        <f t="shared" si="45"/>
        <v>0</v>
      </c>
      <c r="AE87" s="28">
        <f>RANK(AC87,AC85:AC88)</f>
        <v>1</v>
      </c>
    </row>
    <row r="88" spans="13:31" ht="15.75" thickBot="1">
      <c r="M88" s="337" t="str">
        <f>D20</f>
        <v>ST JUST</v>
      </c>
      <c r="N88" s="338"/>
      <c r="O88" s="51" t="s">
        <v>22</v>
      </c>
      <c r="P88" s="52" t="str">
        <f>M86</f>
        <v>ST GEORGES</v>
      </c>
      <c r="Q88" s="53"/>
      <c r="R88" s="53"/>
      <c r="S88" s="52" t="str">
        <f>M88</f>
        <v>ST JUST</v>
      </c>
      <c r="T88" s="39"/>
      <c r="U88" s="3"/>
      <c r="V88" s="35" t="str">
        <f>M88</f>
        <v>ST JUST</v>
      </c>
      <c r="W88" s="10">
        <f t="shared" si="41"/>
        <v>1</v>
      </c>
      <c r="X88" s="11">
        <f>R86-Q86</f>
        <v>0</v>
      </c>
      <c r="Y88" s="14">
        <f t="shared" si="42"/>
        <v>1</v>
      </c>
      <c r="Z88" s="17">
        <f>R88-Q88</f>
        <v>0</v>
      </c>
      <c r="AA88" s="10">
        <f t="shared" si="43"/>
        <v>1</v>
      </c>
      <c r="AB88" s="11">
        <f>R89-Q89</f>
        <v>0</v>
      </c>
      <c r="AC88" s="10">
        <f t="shared" si="44"/>
        <v>3</v>
      </c>
      <c r="AD88" s="11">
        <f t="shared" si="45"/>
        <v>0</v>
      </c>
      <c r="AE88" s="28">
        <f>RANK(AC88,AC85:AC88)</f>
        <v>1</v>
      </c>
    </row>
    <row r="89" spans="13:31">
      <c r="M89" s="337"/>
      <c r="N89" s="338"/>
      <c r="O89" s="103" t="s">
        <v>23</v>
      </c>
      <c r="P89" s="104" t="str">
        <f>M85</f>
        <v>ECR 1</v>
      </c>
      <c r="Q89" s="97"/>
      <c r="R89" s="97"/>
      <c r="S89" s="104" t="str">
        <f>M88</f>
        <v>ST JUST</v>
      </c>
      <c r="T89" s="98"/>
      <c r="U89" s="3"/>
      <c r="V89" s="35"/>
      <c r="W89" s="3"/>
      <c r="X89" s="3"/>
      <c r="Y89" s="3"/>
      <c r="Z89" s="3"/>
      <c r="AA89" s="3"/>
      <c r="AB89" s="2"/>
      <c r="AC89" s="2"/>
      <c r="AD89" s="2"/>
      <c r="AE89" s="2"/>
    </row>
    <row r="90" spans="13:31" ht="15.75" thickBot="1">
      <c r="M90" s="5"/>
      <c r="N90" s="56"/>
      <c r="O90" s="99" t="s">
        <v>23</v>
      </c>
      <c r="P90" s="100" t="str">
        <f>M86</f>
        <v>ST GEORGES</v>
      </c>
      <c r="Q90" s="101"/>
      <c r="R90" s="101"/>
      <c r="S90" s="100" t="str">
        <f>M87</f>
        <v>TOURS</v>
      </c>
      <c r="T90" s="102"/>
      <c r="U90" s="3"/>
      <c r="V90" s="36"/>
      <c r="W90" s="37" t="s">
        <v>25</v>
      </c>
      <c r="X90" s="359"/>
      <c r="Y90" s="359"/>
      <c r="Z90" s="359"/>
      <c r="AA90" s="359"/>
      <c r="AB90" s="359"/>
      <c r="AC90" s="2"/>
      <c r="AD90" s="2"/>
      <c r="AE90" s="2"/>
    </row>
    <row r="91" spans="13:31">
      <c r="M91" s="1"/>
      <c r="N91" s="1"/>
      <c r="O91" s="1"/>
      <c r="P91" s="1"/>
      <c r="Q91" s="1"/>
      <c r="R91" s="1"/>
      <c r="S91" s="1"/>
      <c r="T91" s="1"/>
      <c r="U91" s="3"/>
      <c r="V91" s="36"/>
      <c r="W91" s="37" t="s">
        <v>26</v>
      </c>
      <c r="X91" s="360"/>
      <c r="Y91" s="360"/>
      <c r="Z91" s="360"/>
      <c r="AA91" s="360"/>
      <c r="AB91" s="360"/>
      <c r="AC91" s="2"/>
      <c r="AD91" s="2"/>
      <c r="AE91" s="2"/>
    </row>
    <row r="92" spans="13:31">
      <c r="M92" s="1"/>
      <c r="N92" s="1"/>
      <c r="O92" s="1"/>
      <c r="P92" s="1"/>
      <c r="Q92" s="1"/>
      <c r="R92" s="1"/>
      <c r="S92" s="1"/>
      <c r="T92" s="1"/>
      <c r="U92" s="3"/>
      <c r="V92" s="36"/>
      <c r="W92" s="37" t="s">
        <v>28</v>
      </c>
      <c r="X92" s="360"/>
      <c r="Y92" s="360"/>
      <c r="Z92" s="360"/>
      <c r="AA92" s="360"/>
      <c r="AB92" s="360"/>
      <c r="AC92" s="2"/>
      <c r="AD92" s="2"/>
      <c r="AE92" s="2"/>
    </row>
    <row r="93" spans="13:31">
      <c r="M93" s="1"/>
      <c r="N93" s="1"/>
      <c r="O93" s="1"/>
      <c r="P93" s="1"/>
      <c r="Q93" s="1"/>
      <c r="R93" s="1"/>
      <c r="S93" s="1"/>
      <c r="T93" s="1"/>
      <c r="U93" s="3"/>
      <c r="V93" s="36"/>
      <c r="W93" s="37" t="s">
        <v>29</v>
      </c>
      <c r="X93" s="359"/>
      <c r="Y93" s="359"/>
      <c r="Z93" s="359"/>
      <c r="AA93" s="359"/>
      <c r="AB93" s="359"/>
      <c r="AC93" s="2"/>
      <c r="AD93" s="2"/>
      <c r="AE93" s="2"/>
    </row>
    <row r="100" spans="13:31">
      <c r="M100" s="305" t="s">
        <v>9</v>
      </c>
      <c r="N100" s="305"/>
      <c r="O100" s="305"/>
      <c r="P100" s="305"/>
      <c r="Q100" s="305"/>
      <c r="R100" s="305"/>
      <c r="S100" s="305"/>
      <c r="T100" s="305"/>
      <c r="U100" s="305"/>
      <c r="V100" s="305"/>
      <c r="W100" s="305"/>
      <c r="X100" s="305"/>
      <c r="Y100" s="305"/>
      <c r="Z100" s="305"/>
      <c r="AA100" s="305"/>
      <c r="AB100" s="305"/>
      <c r="AC100" s="305"/>
      <c r="AD100" s="305"/>
      <c r="AE100" s="305"/>
    </row>
    <row r="101" spans="13:31">
      <c r="M101" s="305"/>
      <c r="N101" s="305"/>
      <c r="O101" s="305"/>
      <c r="P101" s="305"/>
      <c r="Q101" s="305"/>
      <c r="R101" s="305"/>
      <c r="S101" s="305"/>
      <c r="T101" s="305"/>
      <c r="U101" s="305"/>
      <c r="V101" s="305"/>
      <c r="W101" s="305"/>
      <c r="X101" s="305"/>
      <c r="Y101" s="305"/>
      <c r="Z101" s="305"/>
      <c r="AA101" s="305"/>
      <c r="AB101" s="305"/>
      <c r="AC101" s="305"/>
      <c r="AD101" s="305"/>
      <c r="AE101" s="305"/>
    </row>
    <row r="102" spans="13:31">
      <c r="M102" s="358" t="s">
        <v>37</v>
      </c>
      <c r="N102" s="358"/>
      <c r="O102" s="358"/>
      <c r="P102" s="358"/>
      <c r="Q102" s="358"/>
      <c r="R102" s="358"/>
      <c r="S102" s="358"/>
      <c r="T102" s="358"/>
      <c r="U102" s="358"/>
      <c r="V102" s="358"/>
      <c r="W102" s="358"/>
      <c r="X102" s="358"/>
      <c r="Y102" s="358"/>
      <c r="Z102" s="358"/>
      <c r="AA102" s="358"/>
      <c r="AB102" s="358"/>
      <c r="AC102" s="358"/>
      <c r="AD102" s="358"/>
      <c r="AE102" s="358"/>
    </row>
    <row r="103" spans="13:31" ht="15.75" thickBot="1">
      <c r="M103" s="358"/>
      <c r="N103" s="358"/>
      <c r="O103" s="358"/>
      <c r="P103" s="358"/>
      <c r="Q103" s="358"/>
      <c r="R103" s="358"/>
      <c r="S103" s="358"/>
      <c r="T103" s="358"/>
      <c r="U103" s="358"/>
      <c r="V103" s="358"/>
      <c r="W103" s="358"/>
      <c r="X103" s="358"/>
      <c r="Y103" s="358"/>
      <c r="Z103" s="358"/>
      <c r="AA103" s="358"/>
      <c r="AB103" s="358"/>
      <c r="AC103" s="358"/>
      <c r="AD103" s="358"/>
      <c r="AE103" s="358"/>
    </row>
    <row r="104" spans="13:31">
      <c r="M104" s="366" t="s">
        <v>33</v>
      </c>
      <c r="N104" s="367"/>
      <c r="O104" s="370" t="s">
        <v>10</v>
      </c>
      <c r="P104" s="367" t="s">
        <v>11</v>
      </c>
      <c r="Q104" s="366" t="s">
        <v>12</v>
      </c>
      <c r="R104" s="372"/>
      <c r="S104" s="367" t="s">
        <v>11</v>
      </c>
      <c r="T104" s="370" t="s">
        <v>13</v>
      </c>
      <c r="U104" s="363"/>
      <c r="V104" s="19"/>
      <c r="W104" s="374" t="s">
        <v>14</v>
      </c>
      <c r="X104" s="375"/>
      <c r="Y104" s="376" t="s">
        <v>15</v>
      </c>
      <c r="Z104" s="377"/>
      <c r="AA104" s="374" t="s">
        <v>16</v>
      </c>
      <c r="AB104" s="375"/>
      <c r="AC104" s="374" t="s">
        <v>17</v>
      </c>
      <c r="AD104" s="375"/>
      <c r="AE104" s="370" t="s">
        <v>18</v>
      </c>
    </row>
    <row r="105" spans="13:31" ht="15.75" thickBot="1">
      <c r="M105" s="368"/>
      <c r="N105" s="369"/>
      <c r="O105" s="371"/>
      <c r="P105" s="369"/>
      <c r="Q105" s="368"/>
      <c r="R105" s="373"/>
      <c r="S105" s="369"/>
      <c r="T105" s="371"/>
      <c r="U105" s="363"/>
      <c r="V105" s="19"/>
      <c r="W105" s="72" t="s">
        <v>19</v>
      </c>
      <c r="X105" s="73" t="s">
        <v>20</v>
      </c>
      <c r="Y105" s="74" t="s">
        <v>19</v>
      </c>
      <c r="Z105" s="75" t="s">
        <v>20</v>
      </c>
      <c r="AA105" s="72" t="s">
        <v>19</v>
      </c>
      <c r="AB105" s="73" t="s">
        <v>20</v>
      </c>
      <c r="AC105" s="72" t="s">
        <v>19</v>
      </c>
      <c r="AD105" s="73" t="s">
        <v>20</v>
      </c>
      <c r="AE105" s="384"/>
    </row>
    <row r="106" spans="13:31">
      <c r="M106" s="349" t="str">
        <f>G17</f>
        <v>OFC 3</v>
      </c>
      <c r="N106" s="350"/>
      <c r="O106" s="76" t="s">
        <v>21</v>
      </c>
      <c r="P106" s="77" t="str">
        <f>M106</f>
        <v>OFC 3</v>
      </c>
      <c r="Q106" s="78"/>
      <c r="R106" s="79"/>
      <c r="S106" s="77" t="str">
        <f>M107</f>
        <v>DB2S</v>
      </c>
      <c r="T106" s="80"/>
      <c r="U106" s="3"/>
      <c r="V106" s="35" t="str">
        <f>M106</f>
        <v>OFC 3</v>
      </c>
      <c r="W106" s="8">
        <f>IF(X106&lt;0,0,IF(X106&gt;0,3,1))</f>
        <v>1</v>
      </c>
      <c r="X106" s="9">
        <f>Q106-R106</f>
        <v>0</v>
      </c>
      <c r="Y106" s="13">
        <f>IF(Z106&lt;0,0,IF(Z106&gt;0,3,1))</f>
        <v>1</v>
      </c>
      <c r="Z106" s="16">
        <f>Q108-R108</f>
        <v>0</v>
      </c>
      <c r="AA106" s="8">
        <f>IF(AB106&lt;0,0,IF(AB106&gt;0,3,1))</f>
        <v>1</v>
      </c>
      <c r="AB106" s="9">
        <f>Q110-R110</f>
        <v>0</v>
      </c>
      <c r="AC106" s="8">
        <f>SUM(W106+Y106+AA106)</f>
        <v>3</v>
      </c>
      <c r="AD106" s="9">
        <f>SUM(X106+Z106+AB106)</f>
        <v>0</v>
      </c>
      <c r="AE106" s="28">
        <f>RANK(AC106,AC106:AC109)</f>
        <v>1</v>
      </c>
    </row>
    <row r="107" spans="13:31" ht="15.75" thickBot="1">
      <c r="M107" s="337" t="str">
        <f>G18</f>
        <v>DB2S</v>
      </c>
      <c r="N107" s="338"/>
      <c r="O107" s="81" t="s">
        <v>21</v>
      </c>
      <c r="P107" s="82" t="str">
        <f>M108</f>
        <v>LES GONDS</v>
      </c>
      <c r="Q107" s="83"/>
      <c r="R107" s="83"/>
      <c r="S107" s="82" t="str">
        <f>M109</f>
        <v>ST YRIEIX</v>
      </c>
      <c r="T107" s="84"/>
      <c r="U107" s="3"/>
      <c r="V107" s="35" t="str">
        <f>M107</f>
        <v>DB2S</v>
      </c>
      <c r="W107" s="8">
        <f t="shared" ref="W107:W109" si="46">IF(X107&lt;0,0,IF(X107&gt;0,3,1))</f>
        <v>1</v>
      </c>
      <c r="X107" s="9">
        <f>R106-Q106</f>
        <v>0</v>
      </c>
      <c r="Y107" s="13">
        <f t="shared" ref="Y107:Y109" si="47">IF(Z107&lt;0,0,IF(Z107&gt;0,3,1))</f>
        <v>1</v>
      </c>
      <c r="Z107" s="16">
        <f>Q109-R109</f>
        <v>0</v>
      </c>
      <c r="AA107" s="8">
        <f t="shared" ref="AA107:AA109" si="48">IF(AB107&lt;0,0,IF(AB107&gt;0,3,1))</f>
        <v>1</v>
      </c>
      <c r="AB107" s="9">
        <f>Q111-R111</f>
        <v>0</v>
      </c>
      <c r="AC107" s="8">
        <f t="shared" ref="AC107:AC109" si="49">SUM(W107+Y107+AA107)</f>
        <v>3</v>
      </c>
      <c r="AD107" s="9">
        <f t="shared" ref="AD107:AD109" si="50">SUM(X107+Z107+AB107)</f>
        <v>0</v>
      </c>
      <c r="AE107" s="28">
        <f>RANK(AC107,AC106:AC109)</f>
        <v>1</v>
      </c>
    </row>
    <row r="108" spans="13:31">
      <c r="M108" s="337" t="str">
        <f>G19</f>
        <v>LES GONDS</v>
      </c>
      <c r="N108" s="338"/>
      <c r="O108" s="47" t="s">
        <v>22</v>
      </c>
      <c r="P108" s="48" t="str">
        <f>M106</f>
        <v>OFC 3</v>
      </c>
      <c r="Q108" s="49"/>
      <c r="R108" s="49"/>
      <c r="S108" s="48" t="str">
        <f>M108</f>
        <v>LES GONDS</v>
      </c>
      <c r="T108" s="50"/>
      <c r="U108" s="3"/>
      <c r="V108" s="35" t="str">
        <f>M108</f>
        <v>LES GONDS</v>
      </c>
      <c r="W108" s="8">
        <f t="shared" si="46"/>
        <v>1</v>
      </c>
      <c r="X108" s="9">
        <f>Q107-R107</f>
        <v>0</v>
      </c>
      <c r="Y108" s="13">
        <f t="shared" si="47"/>
        <v>1</v>
      </c>
      <c r="Z108" s="16">
        <f>R108-Q108</f>
        <v>0</v>
      </c>
      <c r="AA108" s="8">
        <f t="shared" si="48"/>
        <v>1</v>
      </c>
      <c r="AB108" s="9">
        <f>R111-Q111</f>
        <v>0</v>
      </c>
      <c r="AC108" s="8">
        <f t="shared" si="49"/>
        <v>3</v>
      </c>
      <c r="AD108" s="9">
        <f t="shared" si="50"/>
        <v>0</v>
      </c>
      <c r="AE108" s="28">
        <f>RANK(AC108,AC106:AC109)</f>
        <v>1</v>
      </c>
    </row>
    <row r="109" spans="13:31" ht="15.75" thickBot="1">
      <c r="M109" s="337" t="str">
        <f>G20</f>
        <v>ST YRIEIX</v>
      </c>
      <c r="N109" s="338"/>
      <c r="O109" s="51" t="s">
        <v>22</v>
      </c>
      <c r="P109" s="52" t="str">
        <f>M107</f>
        <v>DB2S</v>
      </c>
      <c r="Q109" s="53"/>
      <c r="R109" s="53"/>
      <c r="S109" s="52" t="str">
        <f>M109</f>
        <v>ST YRIEIX</v>
      </c>
      <c r="T109" s="39"/>
      <c r="U109" s="3"/>
      <c r="V109" s="35" t="str">
        <f>M109</f>
        <v>ST YRIEIX</v>
      </c>
      <c r="W109" s="10">
        <f t="shared" si="46"/>
        <v>1</v>
      </c>
      <c r="X109" s="11">
        <f>R107-Q107</f>
        <v>0</v>
      </c>
      <c r="Y109" s="14">
        <f t="shared" si="47"/>
        <v>1</v>
      </c>
      <c r="Z109" s="17">
        <f>R109-Q109</f>
        <v>0</v>
      </c>
      <c r="AA109" s="10">
        <f t="shared" si="48"/>
        <v>1</v>
      </c>
      <c r="AB109" s="11">
        <f>R110-Q110</f>
        <v>0</v>
      </c>
      <c r="AC109" s="10">
        <f t="shared" si="49"/>
        <v>3</v>
      </c>
      <c r="AD109" s="11">
        <f t="shared" si="50"/>
        <v>0</v>
      </c>
      <c r="AE109" s="28">
        <f>RANK(AC109,AC106:AC109)</f>
        <v>1</v>
      </c>
    </row>
    <row r="110" spans="13:31">
      <c r="M110" s="337"/>
      <c r="N110" s="338"/>
      <c r="O110" s="85" t="s">
        <v>23</v>
      </c>
      <c r="P110" s="86" t="str">
        <f>M106</f>
        <v>OFC 3</v>
      </c>
      <c r="Q110" s="79"/>
      <c r="R110" s="79"/>
      <c r="S110" s="86" t="str">
        <f>M109</f>
        <v>ST YRIEIX</v>
      </c>
      <c r="T110" s="80"/>
      <c r="U110" s="3"/>
      <c r="V110" s="35"/>
      <c r="W110" s="3"/>
      <c r="X110" s="3"/>
      <c r="Y110" s="3"/>
      <c r="Z110" s="3"/>
      <c r="AA110" s="3"/>
      <c r="AB110" s="2"/>
      <c r="AC110" s="2"/>
      <c r="AD110" s="2"/>
      <c r="AE110" s="2"/>
    </row>
    <row r="111" spans="13:31" ht="15.75" thickBot="1">
      <c r="M111" s="5"/>
      <c r="N111" s="56"/>
      <c r="O111" s="81" t="s">
        <v>23</v>
      </c>
      <c r="P111" s="82" t="str">
        <f>M107</f>
        <v>DB2S</v>
      </c>
      <c r="Q111" s="83"/>
      <c r="R111" s="83"/>
      <c r="S111" s="82" t="str">
        <f>M108</f>
        <v>LES GONDS</v>
      </c>
      <c r="T111" s="84"/>
      <c r="U111" s="3"/>
      <c r="V111" s="36"/>
      <c r="W111" s="37" t="s">
        <v>25</v>
      </c>
      <c r="X111" s="359"/>
      <c r="Y111" s="359"/>
      <c r="Z111" s="359"/>
      <c r="AA111" s="359"/>
      <c r="AB111" s="359"/>
      <c r="AC111" s="2"/>
      <c r="AD111" s="2"/>
      <c r="AE111" s="2"/>
    </row>
    <row r="112" spans="13:31">
      <c r="M112" s="1"/>
      <c r="N112" s="1"/>
      <c r="O112" s="1"/>
      <c r="P112" s="1"/>
      <c r="Q112" s="1"/>
      <c r="R112" s="1"/>
      <c r="S112" s="1"/>
      <c r="T112" s="1"/>
      <c r="U112" s="3"/>
      <c r="V112" s="36"/>
      <c r="W112" s="37" t="s">
        <v>26</v>
      </c>
      <c r="X112" s="360"/>
      <c r="Y112" s="360"/>
      <c r="Z112" s="360"/>
      <c r="AA112" s="360"/>
      <c r="AB112" s="360"/>
      <c r="AC112" s="2"/>
      <c r="AD112" s="2"/>
      <c r="AE112" s="2"/>
    </row>
    <row r="113" spans="13:31">
      <c r="M113" s="1"/>
      <c r="N113" s="1"/>
      <c r="O113" s="1"/>
      <c r="P113" s="1"/>
      <c r="Q113" s="1"/>
      <c r="R113" s="1"/>
      <c r="S113" s="1"/>
      <c r="T113" s="1"/>
      <c r="U113" s="3"/>
      <c r="V113" s="36"/>
      <c r="W113" s="37" t="s">
        <v>28</v>
      </c>
      <c r="X113" s="360"/>
      <c r="Y113" s="360"/>
      <c r="Z113" s="360"/>
      <c r="AA113" s="360"/>
      <c r="AB113" s="360"/>
      <c r="AC113" s="2"/>
      <c r="AD113" s="2"/>
      <c r="AE113" s="2"/>
    </row>
    <row r="114" spans="13:31">
      <c r="M114" s="1"/>
      <c r="N114" s="1"/>
      <c r="O114" s="1"/>
      <c r="P114" s="1"/>
      <c r="Q114" s="1"/>
      <c r="R114" s="1"/>
      <c r="S114" s="1"/>
      <c r="T114" s="1"/>
      <c r="U114" s="3"/>
      <c r="V114" s="36"/>
      <c r="W114" s="37" t="s">
        <v>29</v>
      </c>
      <c r="X114" s="359"/>
      <c r="Y114" s="359"/>
      <c r="Z114" s="359"/>
      <c r="AA114" s="359"/>
      <c r="AB114" s="359"/>
      <c r="AC114" s="2"/>
      <c r="AD114" s="2"/>
      <c r="AE114" s="2"/>
    </row>
    <row r="116" spans="13:31" ht="15.75" thickBot="1"/>
    <row r="117" spans="13:31">
      <c r="M117" s="351" t="s">
        <v>30</v>
      </c>
      <c r="N117" s="352"/>
      <c r="O117" s="347" t="s">
        <v>10</v>
      </c>
      <c r="P117" s="352" t="s">
        <v>11</v>
      </c>
      <c r="Q117" s="351" t="s">
        <v>12</v>
      </c>
      <c r="R117" s="356"/>
      <c r="S117" s="352" t="s">
        <v>11</v>
      </c>
      <c r="T117" s="347" t="s">
        <v>13</v>
      </c>
      <c r="U117" s="363"/>
      <c r="V117" s="19"/>
      <c r="W117" s="345" t="s">
        <v>14</v>
      </c>
      <c r="X117" s="346"/>
      <c r="Y117" s="364" t="s">
        <v>15</v>
      </c>
      <c r="Z117" s="365"/>
      <c r="AA117" s="345" t="s">
        <v>16</v>
      </c>
      <c r="AB117" s="346"/>
      <c r="AC117" s="345" t="s">
        <v>17</v>
      </c>
      <c r="AD117" s="346"/>
      <c r="AE117" s="347" t="s">
        <v>18</v>
      </c>
    </row>
    <row r="118" spans="13:31" ht="15.75" thickBot="1">
      <c r="M118" s="353"/>
      <c r="N118" s="354"/>
      <c r="O118" s="355"/>
      <c r="P118" s="354"/>
      <c r="Q118" s="353"/>
      <c r="R118" s="357"/>
      <c r="S118" s="354"/>
      <c r="T118" s="355"/>
      <c r="U118" s="363"/>
      <c r="V118" s="19"/>
      <c r="W118" s="68" t="s">
        <v>19</v>
      </c>
      <c r="X118" s="69" t="s">
        <v>20</v>
      </c>
      <c r="Y118" s="70" t="s">
        <v>19</v>
      </c>
      <c r="Z118" s="71" t="s">
        <v>20</v>
      </c>
      <c r="AA118" s="68" t="s">
        <v>19</v>
      </c>
      <c r="AB118" s="69" t="s">
        <v>20</v>
      </c>
      <c r="AC118" s="68" t="s">
        <v>19</v>
      </c>
      <c r="AD118" s="69" t="s">
        <v>20</v>
      </c>
      <c r="AE118" s="348"/>
    </row>
    <row r="119" spans="13:31">
      <c r="M119" s="349" t="str">
        <f>P119</f>
        <v>G.MARSILLAC 1</v>
      </c>
      <c r="N119" s="350"/>
      <c r="O119" s="57" t="s">
        <v>21</v>
      </c>
      <c r="P119" s="58" t="str">
        <f>J17</f>
        <v>G.MARSILLAC 1</v>
      </c>
      <c r="Q119" s="59"/>
      <c r="R119" s="60"/>
      <c r="S119" s="58" t="str">
        <f>J18</f>
        <v>OFC 4</v>
      </c>
      <c r="T119" s="61"/>
      <c r="U119" s="3"/>
      <c r="V119" s="35" t="str">
        <f>J17</f>
        <v>G.MARSILLAC 1</v>
      </c>
      <c r="W119" s="8">
        <f>IF(X119&lt;0,0,IF(X119&gt;0,3,1))</f>
        <v>1</v>
      </c>
      <c r="X119" s="9">
        <f>Q119-R119</f>
        <v>0</v>
      </c>
      <c r="Y119" s="13">
        <f>IF(Z119&lt;0,0,IF(Z119&gt;0,3,1))</f>
        <v>1</v>
      </c>
      <c r="Z119" s="16">
        <f>Q121-R121</f>
        <v>0</v>
      </c>
      <c r="AA119" s="8">
        <f>IF(AB119&lt;0,0,IF(AB119&gt;0,3,1))</f>
        <v>1</v>
      </c>
      <c r="AB119" s="9">
        <f>Q123-R123</f>
        <v>0</v>
      </c>
      <c r="AC119" s="8">
        <f>SUM(W119+Y119+AA119)</f>
        <v>3</v>
      </c>
      <c r="AD119" s="9">
        <f>SUM(X119+Z119+AB119)</f>
        <v>0</v>
      </c>
      <c r="AE119" s="28">
        <f>RANK(AC119,AC119:AC122)</f>
        <v>1</v>
      </c>
    </row>
    <row r="120" spans="13:31" ht="15.75" thickBot="1">
      <c r="M120" s="337" t="str">
        <f>S119</f>
        <v>OFC 4</v>
      </c>
      <c r="N120" s="338"/>
      <c r="O120" s="62" t="s">
        <v>21</v>
      </c>
      <c r="P120" s="63" t="str">
        <f>J19</f>
        <v>THENAC 1</v>
      </c>
      <c r="Q120" s="64"/>
      <c r="R120" s="64"/>
      <c r="S120" s="63" t="str">
        <f>J20</f>
        <v>AC AMBOISE</v>
      </c>
      <c r="T120" s="65"/>
      <c r="U120" s="3"/>
      <c r="V120" s="35" t="str">
        <f>J18</f>
        <v>OFC 4</v>
      </c>
      <c r="W120" s="8">
        <f t="shared" ref="W120:W122" si="51">IF(X120&lt;0,0,IF(X120&gt;0,3,1))</f>
        <v>1</v>
      </c>
      <c r="X120" s="9">
        <f>R119-Q119</f>
        <v>0</v>
      </c>
      <c r="Y120" s="13">
        <f t="shared" ref="Y120:Y122" si="52">IF(Z120&lt;0,0,IF(Z120&gt;0,3,1))</f>
        <v>1</v>
      </c>
      <c r="Z120" s="16">
        <f>Q122-R122</f>
        <v>0</v>
      </c>
      <c r="AA120" s="8">
        <f t="shared" ref="AA120:AA122" si="53">IF(AB120&lt;0,0,IF(AB120&gt;0,3,1))</f>
        <v>1</v>
      </c>
      <c r="AB120" s="9">
        <f>Q124-R124</f>
        <v>0</v>
      </c>
      <c r="AC120" s="8">
        <f t="shared" ref="AC120:AC122" si="54">SUM(W120+Y120+AA120)</f>
        <v>3</v>
      </c>
      <c r="AD120" s="9">
        <f t="shared" ref="AD120:AD122" si="55">SUM(X120+Z120+AB120)</f>
        <v>0</v>
      </c>
      <c r="AE120" s="28">
        <f>RANK(AC120,AC119:AC122)</f>
        <v>1</v>
      </c>
    </row>
    <row r="121" spans="13:31">
      <c r="M121" s="337" t="str">
        <f>P120</f>
        <v>THENAC 1</v>
      </c>
      <c r="N121" s="338"/>
      <c r="O121" s="47" t="s">
        <v>22</v>
      </c>
      <c r="P121" s="48" t="str">
        <f>J17</f>
        <v>G.MARSILLAC 1</v>
      </c>
      <c r="Q121" s="49"/>
      <c r="R121" s="49"/>
      <c r="S121" s="48" t="str">
        <f>J19</f>
        <v>THENAC 1</v>
      </c>
      <c r="T121" s="50"/>
      <c r="U121" s="3"/>
      <c r="V121" s="35" t="str">
        <f>J19</f>
        <v>THENAC 1</v>
      </c>
      <c r="W121" s="8">
        <f t="shared" si="51"/>
        <v>1</v>
      </c>
      <c r="X121" s="9">
        <f>Q120-R120</f>
        <v>0</v>
      </c>
      <c r="Y121" s="13">
        <f t="shared" si="52"/>
        <v>1</v>
      </c>
      <c r="Z121" s="16">
        <f>R121-Q121</f>
        <v>0</v>
      </c>
      <c r="AA121" s="8">
        <f t="shared" si="53"/>
        <v>1</v>
      </c>
      <c r="AB121" s="9">
        <f>R124-Q124</f>
        <v>0</v>
      </c>
      <c r="AC121" s="8">
        <f t="shared" si="54"/>
        <v>3</v>
      </c>
      <c r="AD121" s="9">
        <f t="shared" si="55"/>
        <v>0</v>
      </c>
      <c r="AE121" s="28">
        <f>RANK(AC121,AC119:AC122)</f>
        <v>1</v>
      </c>
    </row>
    <row r="122" spans="13:31" ht="15.75" thickBot="1">
      <c r="M122" s="337" t="str">
        <f>S120</f>
        <v>AC AMBOISE</v>
      </c>
      <c r="N122" s="338"/>
      <c r="O122" s="51" t="s">
        <v>22</v>
      </c>
      <c r="P122" s="52" t="str">
        <f>J18</f>
        <v>OFC 4</v>
      </c>
      <c r="Q122" s="53"/>
      <c r="R122" s="53"/>
      <c r="S122" s="52" t="str">
        <f>J20</f>
        <v>AC AMBOISE</v>
      </c>
      <c r="T122" s="39"/>
      <c r="U122" s="3"/>
      <c r="V122" s="35" t="str">
        <f>J20</f>
        <v>AC AMBOISE</v>
      </c>
      <c r="W122" s="10">
        <f t="shared" si="51"/>
        <v>1</v>
      </c>
      <c r="X122" s="11">
        <f>R120-Q120</f>
        <v>0</v>
      </c>
      <c r="Y122" s="14">
        <f t="shared" si="52"/>
        <v>1</v>
      </c>
      <c r="Z122" s="17">
        <f>R122-Q122</f>
        <v>0</v>
      </c>
      <c r="AA122" s="10">
        <f t="shared" si="53"/>
        <v>1</v>
      </c>
      <c r="AB122" s="11">
        <f>R123-Q123</f>
        <v>0</v>
      </c>
      <c r="AC122" s="10">
        <f t="shared" si="54"/>
        <v>3</v>
      </c>
      <c r="AD122" s="11">
        <f t="shared" si="55"/>
        <v>0</v>
      </c>
      <c r="AE122" s="28">
        <f>RANK(AC122,AC119:AC122)</f>
        <v>1</v>
      </c>
    </row>
    <row r="123" spans="13:31">
      <c r="M123" s="337"/>
      <c r="N123" s="338"/>
      <c r="O123" s="66" t="s">
        <v>23</v>
      </c>
      <c r="P123" s="67" t="str">
        <f>J17</f>
        <v>G.MARSILLAC 1</v>
      </c>
      <c r="Q123" s="60"/>
      <c r="R123" s="60"/>
      <c r="S123" s="67" t="str">
        <f>J20</f>
        <v>AC AMBOISE</v>
      </c>
      <c r="T123" s="61"/>
      <c r="U123" s="3"/>
      <c r="V123" s="35"/>
      <c r="W123" s="3"/>
      <c r="X123" s="3"/>
      <c r="Y123" s="3"/>
      <c r="Z123" s="3"/>
      <c r="AA123" s="3"/>
      <c r="AB123" s="2"/>
      <c r="AC123" s="2"/>
      <c r="AD123" s="2"/>
      <c r="AE123" s="2"/>
    </row>
    <row r="124" spans="13:31" ht="15.75" thickBot="1">
      <c r="M124" s="5"/>
      <c r="N124" s="56"/>
      <c r="O124" s="62" t="s">
        <v>23</v>
      </c>
      <c r="P124" s="63" t="str">
        <f>J18</f>
        <v>OFC 4</v>
      </c>
      <c r="Q124" s="64"/>
      <c r="R124" s="64"/>
      <c r="S124" s="63" t="str">
        <f>J19</f>
        <v>THENAC 1</v>
      </c>
      <c r="T124" s="65"/>
      <c r="U124" s="3"/>
      <c r="V124" s="36"/>
      <c r="W124" s="37" t="s">
        <v>25</v>
      </c>
      <c r="X124" s="359"/>
      <c r="Y124" s="359"/>
      <c r="Z124" s="359"/>
      <c r="AA124" s="359"/>
      <c r="AB124" s="359"/>
      <c r="AC124" s="2"/>
      <c r="AD124" s="2"/>
      <c r="AE124" s="2"/>
    </row>
    <row r="125" spans="13:31">
      <c r="U125" s="3"/>
      <c r="V125" s="36"/>
      <c r="W125" s="37" t="s">
        <v>26</v>
      </c>
      <c r="X125" s="360"/>
      <c r="Y125" s="360"/>
      <c r="Z125" s="360"/>
      <c r="AA125" s="360"/>
      <c r="AB125" s="360"/>
      <c r="AC125" s="2"/>
      <c r="AD125" s="2"/>
      <c r="AE125" s="2"/>
    </row>
    <row r="126" spans="13:31">
      <c r="U126" s="3"/>
      <c r="V126" s="36"/>
      <c r="W126" s="37" t="s">
        <v>28</v>
      </c>
      <c r="X126" s="360"/>
      <c r="Y126" s="360"/>
      <c r="Z126" s="360"/>
      <c r="AA126" s="360"/>
      <c r="AB126" s="360"/>
      <c r="AC126" s="2"/>
      <c r="AD126" s="2"/>
      <c r="AE126" s="2"/>
    </row>
    <row r="127" spans="13:31">
      <c r="U127" s="3"/>
      <c r="V127" s="36"/>
      <c r="W127" s="37" t="s">
        <v>29</v>
      </c>
      <c r="X127" s="359"/>
      <c r="Y127" s="359"/>
      <c r="Z127" s="359"/>
      <c r="AA127" s="359"/>
      <c r="AB127" s="359"/>
      <c r="AC127" s="2"/>
      <c r="AD127" s="2"/>
      <c r="AE127" s="2"/>
    </row>
  </sheetData>
  <mergeCells count="434">
    <mergeCell ref="AH47:AI47"/>
    <mergeCell ref="AL47:AM47"/>
    <mergeCell ref="AP47:AQ47"/>
    <mergeCell ref="AT47:AU47"/>
    <mergeCell ref="AH48:AI48"/>
    <mergeCell ref="AL48:AM48"/>
    <mergeCell ref="AP48:AQ48"/>
    <mergeCell ref="AT48:AU48"/>
    <mergeCell ref="AL18:AM18"/>
    <mergeCell ref="AL19:AM19"/>
    <mergeCell ref="AL20:AM20"/>
    <mergeCell ref="AL21:AM21"/>
    <mergeCell ref="AL22:AM22"/>
    <mergeCell ref="AL23:AM23"/>
    <mergeCell ref="AL24:AM24"/>
    <mergeCell ref="AP18:AQ18"/>
    <mergeCell ref="AP19:AQ19"/>
    <mergeCell ref="AP20:AQ20"/>
    <mergeCell ref="AP21:AQ21"/>
    <mergeCell ref="AP22:AQ22"/>
    <mergeCell ref="AP23:AQ23"/>
    <mergeCell ref="AP24:AQ24"/>
    <mergeCell ref="AT23:AU23"/>
    <mergeCell ref="AT24:AU24"/>
    <mergeCell ref="AH44:AI44"/>
    <mergeCell ref="AL44:AM44"/>
    <mergeCell ref="AP44:AQ44"/>
    <mergeCell ref="AT44:AU44"/>
    <mergeCell ref="AH45:AI45"/>
    <mergeCell ref="AL45:AM45"/>
    <mergeCell ref="AP45:AQ45"/>
    <mergeCell ref="AT45:AU45"/>
    <mergeCell ref="AG46:AV46"/>
    <mergeCell ref="AG43:AV43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H23:AI23"/>
    <mergeCell ref="AH24:AI24"/>
    <mergeCell ref="AL14:AM14"/>
    <mergeCell ref="AL15:AM15"/>
    <mergeCell ref="AL16:AM16"/>
    <mergeCell ref="AL17:AM17"/>
    <mergeCell ref="AP14:AQ14"/>
    <mergeCell ref="AP15:AQ15"/>
    <mergeCell ref="AP16:AQ16"/>
    <mergeCell ref="AP17:AQ17"/>
    <mergeCell ref="AT14:AU14"/>
    <mergeCell ref="AT15:AU15"/>
    <mergeCell ref="AT16:AU16"/>
    <mergeCell ref="AT17:AU17"/>
    <mergeCell ref="AT11:AU11"/>
    <mergeCell ref="AH12:AI12"/>
    <mergeCell ref="AL12:AM12"/>
    <mergeCell ref="AP12:AQ12"/>
    <mergeCell ref="AT12:AU12"/>
    <mergeCell ref="AG13:AV13"/>
    <mergeCell ref="AF34:AV35"/>
    <mergeCell ref="AG36:AJ36"/>
    <mergeCell ref="AK36:AN36"/>
    <mergeCell ref="AO36:AR36"/>
    <mergeCell ref="AS36:AV36"/>
    <mergeCell ref="AT18:AU18"/>
    <mergeCell ref="AT19:AU19"/>
    <mergeCell ref="AT20:AU20"/>
    <mergeCell ref="AT21:AU21"/>
    <mergeCell ref="AT22:AU22"/>
    <mergeCell ref="AG3:AJ3"/>
    <mergeCell ref="AK3:AN3"/>
    <mergeCell ref="AO3:AR3"/>
    <mergeCell ref="AS3:AV3"/>
    <mergeCell ref="AF1:AV2"/>
    <mergeCell ref="X26:AB26"/>
    <mergeCell ref="X27:AB27"/>
    <mergeCell ref="X28:AB28"/>
    <mergeCell ref="X29:AB29"/>
    <mergeCell ref="M1:AE2"/>
    <mergeCell ref="M3:AE4"/>
    <mergeCell ref="AC5:AD5"/>
    <mergeCell ref="AE5:AE6"/>
    <mergeCell ref="M7:N7"/>
    <mergeCell ref="M8:N8"/>
    <mergeCell ref="M9:N9"/>
    <mergeCell ref="M10:N10"/>
    <mergeCell ref="M11:N11"/>
    <mergeCell ref="X12:AB12"/>
    <mergeCell ref="X13:AB13"/>
    <mergeCell ref="AG10:AV10"/>
    <mergeCell ref="AH11:AI11"/>
    <mergeCell ref="AL11:AM11"/>
    <mergeCell ref="AP11:AQ11"/>
    <mergeCell ref="M34:AE35"/>
    <mergeCell ref="Y19:Z19"/>
    <mergeCell ref="AA19:AB19"/>
    <mergeCell ref="AC19:AD19"/>
    <mergeCell ref="AE19:AE20"/>
    <mergeCell ref="M21:N21"/>
    <mergeCell ref="M22:N22"/>
    <mergeCell ref="M23:N23"/>
    <mergeCell ref="M24:N24"/>
    <mergeCell ref="M25:N25"/>
    <mergeCell ref="X57:AB57"/>
    <mergeCell ref="X58:AB58"/>
    <mergeCell ref="X59:AB59"/>
    <mergeCell ref="X60:AB60"/>
    <mergeCell ref="M5:N6"/>
    <mergeCell ref="O5:O6"/>
    <mergeCell ref="P5:P6"/>
    <mergeCell ref="Q5:R6"/>
    <mergeCell ref="S5:S6"/>
    <mergeCell ref="T5:T6"/>
    <mergeCell ref="U5:U6"/>
    <mergeCell ref="W5:X5"/>
    <mergeCell ref="Y5:Z5"/>
    <mergeCell ref="AA5:AB5"/>
    <mergeCell ref="X14:AB14"/>
    <mergeCell ref="X15:AB15"/>
    <mergeCell ref="M19:N20"/>
    <mergeCell ref="O19:O20"/>
    <mergeCell ref="P19:P20"/>
    <mergeCell ref="Q19:R20"/>
    <mergeCell ref="S19:S20"/>
    <mergeCell ref="T19:T20"/>
    <mergeCell ref="U19:U20"/>
    <mergeCell ref="W19:X19"/>
    <mergeCell ref="Y50:Z50"/>
    <mergeCell ref="AA50:AB50"/>
    <mergeCell ref="AC50:AD50"/>
    <mergeCell ref="AE50:AE51"/>
    <mergeCell ref="M52:N52"/>
    <mergeCell ref="M53:N53"/>
    <mergeCell ref="M54:N54"/>
    <mergeCell ref="M55:N55"/>
    <mergeCell ref="M56:N56"/>
    <mergeCell ref="AC38:AD38"/>
    <mergeCell ref="AE38:AE39"/>
    <mergeCell ref="M40:N40"/>
    <mergeCell ref="M41:N41"/>
    <mergeCell ref="M42:N42"/>
    <mergeCell ref="M43:N43"/>
    <mergeCell ref="M44:N44"/>
    <mergeCell ref="X45:AB45"/>
    <mergeCell ref="X46:AB46"/>
    <mergeCell ref="X90:AB90"/>
    <mergeCell ref="X91:AB91"/>
    <mergeCell ref="X92:AB92"/>
    <mergeCell ref="X93:AB93"/>
    <mergeCell ref="M38:N39"/>
    <mergeCell ref="O38:O39"/>
    <mergeCell ref="P38:P39"/>
    <mergeCell ref="Q38:R39"/>
    <mergeCell ref="S38:S39"/>
    <mergeCell ref="T38:T39"/>
    <mergeCell ref="U38:U39"/>
    <mergeCell ref="W38:X38"/>
    <mergeCell ref="Y38:Z38"/>
    <mergeCell ref="AA38:AB38"/>
    <mergeCell ref="X47:AB47"/>
    <mergeCell ref="X48:AB48"/>
    <mergeCell ref="M50:N51"/>
    <mergeCell ref="O50:O51"/>
    <mergeCell ref="P50:P51"/>
    <mergeCell ref="Q50:R51"/>
    <mergeCell ref="S50:S51"/>
    <mergeCell ref="T50:T51"/>
    <mergeCell ref="U50:U51"/>
    <mergeCell ref="W50:X50"/>
    <mergeCell ref="T83:T84"/>
    <mergeCell ref="U83:U84"/>
    <mergeCell ref="W83:X83"/>
    <mergeCell ref="Y83:Z83"/>
    <mergeCell ref="AA83:AB83"/>
    <mergeCell ref="AC83:AD83"/>
    <mergeCell ref="AE83:AE84"/>
    <mergeCell ref="M85:N85"/>
    <mergeCell ref="M86:N86"/>
    <mergeCell ref="Y71:Z71"/>
    <mergeCell ref="AA71:AB71"/>
    <mergeCell ref="AC71:AD71"/>
    <mergeCell ref="AE71:AE72"/>
    <mergeCell ref="M74:N74"/>
    <mergeCell ref="M75:N75"/>
    <mergeCell ref="M67:AE68"/>
    <mergeCell ref="X112:AB112"/>
    <mergeCell ref="X113:AB113"/>
    <mergeCell ref="M102:AE103"/>
    <mergeCell ref="M106:N106"/>
    <mergeCell ref="M107:N107"/>
    <mergeCell ref="AC104:AD104"/>
    <mergeCell ref="AE104:AE105"/>
    <mergeCell ref="M100:AE101"/>
    <mergeCell ref="M73:N73"/>
    <mergeCell ref="M71:N72"/>
    <mergeCell ref="O71:O72"/>
    <mergeCell ref="P71:P72"/>
    <mergeCell ref="Q71:R72"/>
    <mergeCell ref="S71:S72"/>
    <mergeCell ref="T71:T72"/>
    <mergeCell ref="U71:U72"/>
    <mergeCell ref="W71:X71"/>
    <mergeCell ref="X111:AB111"/>
    <mergeCell ref="M104:N105"/>
    <mergeCell ref="O104:O105"/>
    <mergeCell ref="P104:P105"/>
    <mergeCell ref="Q104:R105"/>
    <mergeCell ref="S104:S105"/>
    <mergeCell ref="T104:T105"/>
    <mergeCell ref="U104:U105"/>
    <mergeCell ref="W104:X104"/>
    <mergeCell ref="Y104:Z104"/>
    <mergeCell ref="AA104:AB104"/>
    <mergeCell ref="M108:N108"/>
    <mergeCell ref="M109:N109"/>
    <mergeCell ref="M110:N110"/>
    <mergeCell ref="X124:AB124"/>
    <mergeCell ref="X125:AB125"/>
    <mergeCell ref="X126:AB126"/>
    <mergeCell ref="X127:AB127"/>
    <mergeCell ref="T117:T118"/>
    <mergeCell ref="U117:U118"/>
    <mergeCell ref="W117:X117"/>
    <mergeCell ref="Y117:Z117"/>
    <mergeCell ref="AA117:AB117"/>
    <mergeCell ref="AC117:AD117"/>
    <mergeCell ref="AE117:AE118"/>
    <mergeCell ref="M119:N119"/>
    <mergeCell ref="J17:K17"/>
    <mergeCell ref="J18:K18"/>
    <mergeCell ref="J19:K19"/>
    <mergeCell ref="J20:K20"/>
    <mergeCell ref="M117:N118"/>
    <mergeCell ref="O117:O118"/>
    <mergeCell ref="P117:P118"/>
    <mergeCell ref="Q117:R118"/>
    <mergeCell ref="S117:S118"/>
    <mergeCell ref="M36:AE37"/>
    <mergeCell ref="M69:AE70"/>
    <mergeCell ref="X114:AB114"/>
    <mergeCell ref="M76:N76"/>
    <mergeCell ref="M77:N77"/>
    <mergeCell ref="X78:AB78"/>
    <mergeCell ref="X79:AB79"/>
    <mergeCell ref="X80:AB80"/>
    <mergeCell ref="X81:AB81"/>
    <mergeCell ref="M83:N84"/>
    <mergeCell ref="O83:O84"/>
    <mergeCell ref="P83:P84"/>
    <mergeCell ref="M120:N120"/>
    <mergeCell ref="M121:N121"/>
    <mergeCell ref="M122:N122"/>
    <mergeCell ref="M123:N123"/>
    <mergeCell ref="Q83:R84"/>
    <mergeCell ref="S83:S84"/>
    <mergeCell ref="M87:N87"/>
    <mergeCell ref="M88:N88"/>
    <mergeCell ref="M89:N89"/>
    <mergeCell ref="B1:K2"/>
    <mergeCell ref="B3:K4"/>
    <mergeCell ref="A10:B10"/>
    <mergeCell ref="A11:B11"/>
    <mergeCell ref="A12:B12"/>
    <mergeCell ref="G12:H12"/>
    <mergeCell ref="A20:B20"/>
    <mergeCell ref="A15:B16"/>
    <mergeCell ref="A17:B17"/>
    <mergeCell ref="A7:B8"/>
    <mergeCell ref="A9:B9"/>
    <mergeCell ref="D15:E16"/>
    <mergeCell ref="D17:E17"/>
    <mergeCell ref="D18:E18"/>
    <mergeCell ref="D19:E19"/>
    <mergeCell ref="D20:E20"/>
    <mergeCell ref="G15:H16"/>
    <mergeCell ref="G17:H17"/>
    <mergeCell ref="G18:H18"/>
    <mergeCell ref="G19:H19"/>
    <mergeCell ref="G20:H20"/>
    <mergeCell ref="J15:K16"/>
    <mergeCell ref="D7:E8"/>
    <mergeCell ref="G7:H8"/>
    <mergeCell ref="J7:K8"/>
    <mergeCell ref="J9:K9"/>
    <mergeCell ref="J10:K10"/>
    <mergeCell ref="J11:K11"/>
    <mergeCell ref="J12:K12"/>
    <mergeCell ref="A18:B18"/>
    <mergeCell ref="A19:B19"/>
    <mergeCell ref="D9:E9"/>
    <mergeCell ref="D10:E10"/>
    <mergeCell ref="D11:E11"/>
    <mergeCell ref="D12:E12"/>
    <mergeCell ref="G9:H9"/>
    <mergeCell ref="G10:H10"/>
    <mergeCell ref="G11:H11"/>
    <mergeCell ref="AH49:AI49"/>
    <mergeCell ref="AL49:AM49"/>
    <mergeCell ref="AP49:AQ49"/>
    <mergeCell ref="AT49:AU49"/>
    <mergeCell ref="AH50:AI50"/>
    <mergeCell ref="AL50:AM50"/>
    <mergeCell ref="AP50:AQ50"/>
    <mergeCell ref="AT50:AU50"/>
    <mergeCell ref="AH51:AI51"/>
    <mergeCell ref="AL51:AM51"/>
    <mergeCell ref="AP51:AQ51"/>
    <mergeCell ref="AT51:AU51"/>
    <mergeCell ref="AH52:AI52"/>
    <mergeCell ref="AL52:AM52"/>
    <mergeCell ref="AP52:AQ52"/>
    <mergeCell ref="AT52:AU52"/>
    <mergeCell ref="AH53:AI53"/>
    <mergeCell ref="AL53:AM53"/>
    <mergeCell ref="AP53:AQ53"/>
    <mergeCell ref="AT53:AU53"/>
    <mergeCell ref="AH54:AI54"/>
    <mergeCell ref="AL54:AM54"/>
    <mergeCell ref="AP54:AQ54"/>
    <mergeCell ref="AT54:AU54"/>
    <mergeCell ref="AH55:AI55"/>
    <mergeCell ref="AL55:AM55"/>
    <mergeCell ref="AP55:AQ55"/>
    <mergeCell ref="AT55:AU55"/>
    <mergeCell ref="AH56:AI56"/>
    <mergeCell ref="AL56:AM56"/>
    <mergeCell ref="AP56:AQ56"/>
    <mergeCell ref="AT56:AU56"/>
    <mergeCell ref="AH57:AI57"/>
    <mergeCell ref="AL57:AM57"/>
    <mergeCell ref="AP57:AQ57"/>
    <mergeCell ref="AT57:AU57"/>
    <mergeCell ref="AW1:BM2"/>
    <mergeCell ref="AX3:BA3"/>
    <mergeCell ref="BB3:BE3"/>
    <mergeCell ref="BF3:BI3"/>
    <mergeCell ref="BJ3:BM3"/>
    <mergeCell ref="AY4:AZ4"/>
    <mergeCell ref="BC4:BD4"/>
    <mergeCell ref="BG4:BH4"/>
    <mergeCell ref="BK4:BL4"/>
    <mergeCell ref="AY6:AZ6"/>
    <mergeCell ref="BC6:BD6"/>
    <mergeCell ref="BG6:BH6"/>
    <mergeCell ref="BK6:BL6"/>
    <mergeCell ref="AY10:AZ10"/>
    <mergeCell ref="BC10:BD10"/>
    <mergeCell ref="BG10:BH10"/>
    <mergeCell ref="BK10:BL10"/>
    <mergeCell ref="AY12:AZ12"/>
    <mergeCell ref="BC12:BD12"/>
    <mergeCell ref="BG12:BH12"/>
    <mergeCell ref="BK12:BL12"/>
    <mergeCell ref="BG22:BH22"/>
    <mergeCell ref="BK22:BL22"/>
    <mergeCell ref="AY24:AZ24"/>
    <mergeCell ref="BC24:BD24"/>
    <mergeCell ref="AY14:AZ14"/>
    <mergeCell ref="BC14:BD14"/>
    <mergeCell ref="BG14:BH14"/>
    <mergeCell ref="BK14:BL14"/>
    <mergeCell ref="AY16:AZ16"/>
    <mergeCell ref="BC16:BD16"/>
    <mergeCell ref="BG16:BH16"/>
    <mergeCell ref="BK16:BL16"/>
    <mergeCell ref="AY18:AZ18"/>
    <mergeCell ref="BC18:BD18"/>
    <mergeCell ref="BG18:BH18"/>
    <mergeCell ref="BK18:BL18"/>
    <mergeCell ref="AY26:AZ26"/>
    <mergeCell ref="AY28:AZ28"/>
    <mergeCell ref="AY30:AZ30"/>
    <mergeCell ref="AW8:AW9"/>
    <mergeCell ref="AX8:BM9"/>
    <mergeCell ref="AW4:AW5"/>
    <mergeCell ref="AW6:AW7"/>
    <mergeCell ref="AW10:AW11"/>
    <mergeCell ref="AW12:AW13"/>
    <mergeCell ref="AW14:AW15"/>
    <mergeCell ref="AW16:AW17"/>
    <mergeCell ref="AW18:AW19"/>
    <mergeCell ref="AW20:AW21"/>
    <mergeCell ref="AW22:AW23"/>
    <mergeCell ref="AW24:AW25"/>
    <mergeCell ref="AW26:AW27"/>
    <mergeCell ref="AW28:AW29"/>
    <mergeCell ref="AW30:AW31"/>
    <mergeCell ref="AY20:AZ20"/>
    <mergeCell ref="BC20:BD20"/>
    <mergeCell ref="BG20:BH20"/>
    <mergeCell ref="BK20:BL20"/>
    <mergeCell ref="AY22:AZ22"/>
    <mergeCell ref="BC22:BD22"/>
    <mergeCell ref="BN1:CD2"/>
    <mergeCell ref="BP4:BQ4"/>
    <mergeCell ref="BT4:BU4"/>
    <mergeCell ref="BX4:BY4"/>
    <mergeCell ref="CB4:CC4"/>
    <mergeCell ref="BP6:BQ6"/>
    <mergeCell ref="BT6:BU6"/>
    <mergeCell ref="BX6:BY6"/>
    <mergeCell ref="CB6:CC6"/>
    <mergeCell ref="BN4:BN5"/>
    <mergeCell ref="BN6:BN7"/>
    <mergeCell ref="BO3:BR3"/>
    <mergeCell ref="BS3:BV3"/>
    <mergeCell ref="BW3:BZ3"/>
    <mergeCell ref="CA3:CD3"/>
    <mergeCell ref="BP10:BQ10"/>
    <mergeCell ref="BT10:BU10"/>
    <mergeCell ref="BX10:BY10"/>
    <mergeCell ref="CB10:CC10"/>
    <mergeCell ref="BP12:BQ12"/>
    <mergeCell ref="BT12:BU12"/>
    <mergeCell ref="BX12:BY12"/>
    <mergeCell ref="CB12:CC12"/>
    <mergeCell ref="BN8:BN9"/>
    <mergeCell ref="BO8:CD9"/>
    <mergeCell ref="BN10:BN11"/>
    <mergeCell ref="BN12:BN13"/>
    <mergeCell ref="BN14:BN15"/>
    <mergeCell ref="BN16:BN17"/>
    <mergeCell ref="BP14:BQ14"/>
    <mergeCell ref="BT14:BU14"/>
    <mergeCell ref="BX14:BY14"/>
    <mergeCell ref="CB14:CC14"/>
    <mergeCell ref="BP16:BQ16"/>
    <mergeCell ref="BT16:BU16"/>
    <mergeCell ref="BX16:BY16"/>
    <mergeCell ref="CB16:CC16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2017-05-11T13:57:15Z</cp:lastPrinted>
  <dcterms:created xsi:type="dcterms:W3CDTF">2017-03-16T14:58:50Z</dcterms:created>
  <dcterms:modified xsi:type="dcterms:W3CDTF">2017-05-11T14:16:20Z</dcterms:modified>
</cp:coreProperties>
</file>