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8445"/>
  </bookViews>
  <sheets>
    <sheet name="Feuil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12" i="1"/>
  <c r="AS16" s="1"/>
  <c r="AS24" s="1"/>
  <c r="BE10"/>
  <c r="BF14" s="1"/>
  <c r="AT18" s="1"/>
  <c r="BA10"/>
  <c r="BE14" s="1"/>
  <c r="AX18" s="1"/>
  <c r="BE5"/>
  <c r="AX10" s="1"/>
  <c r="AT14" s="1"/>
  <c r="AS20" s="1"/>
  <c r="BF7"/>
  <c r="BF12" s="1"/>
  <c r="AX16" s="1"/>
  <c r="AT28" s="1"/>
  <c r="BF5"/>
  <c r="AX12" s="1"/>
  <c r="AT16" s="1"/>
  <c r="AS28" s="1"/>
  <c r="BE7"/>
  <c r="BF10" s="1"/>
  <c r="AX14" s="1"/>
  <c r="AT20" s="1"/>
  <c r="BB7"/>
  <c r="BE12" s="1"/>
  <c r="BF16" s="1"/>
  <c r="AT22" s="1"/>
  <c r="BB5"/>
  <c r="AW12" s="1"/>
  <c r="BB16" s="1"/>
  <c r="AS22" s="1"/>
  <c r="BA7"/>
  <c r="BA5"/>
  <c r="AW10" s="1"/>
  <c r="BB14" s="1"/>
  <c r="AS18" s="1"/>
  <c r="AX7"/>
  <c r="BB12" s="1"/>
  <c r="AW16" s="1"/>
  <c r="AT24" s="1"/>
  <c r="AW7"/>
  <c r="BB10" s="1"/>
  <c r="AW14" s="1"/>
  <c r="AX20" s="1"/>
  <c r="AX5"/>
  <c r="AW5"/>
  <c r="AT10" s="1"/>
  <c r="AS14" s="1"/>
  <c r="AW20" s="1"/>
  <c r="AT7"/>
  <c r="BA12" s="1"/>
  <c r="BE16" s="1"/>
  <c r="AX22" s="1"/>
  <c r="AS7"/>
  <c r="AT5"/>
  <c r="AS12" s="1"/>
  <c r="BA16" s="1"/>
  <c r="AW22" s="1"/>
  <c r="AS5"/>
  <c r="AS10" s="1"/>
  <c r="BA14" s="1"/>
  <c r="AW18" s="1"/>
  <c r="M55" l="1"/>
  <c r="V55" s="1"/>
  <c r="M54"/>
  <c r="S57" s="1"/>
  <c r="AO10" s="1"/>
  <c r="M53"/>
  <c r="M52"/>
  <c r="P54" s="1"/>
  <c r="AN7" s="1"/>
  <c r="M43"/>
  <c r="V43" s="1"/>
  <c r="M42"/>
  <c r="S42" s="1"/>
  <c r="AM7" s="1"/>
  <c r="M41"/>
  <c r="S40" s="1"/>
  <c r="AM5" s="1"/>
  <c r="M40"/>
  <c r="P44" s="1"/>
  <c r="AL9" s="1"/>
  <c r="AB55"/>
  <c r="AA55" s="1"/>
  <c r="Z55"/>
  <c r="Y55" s="1"/>
  <c r="X55"/>
  <c r="AB54"/>
  <c r="AA54" s="1"/>
  <c r="Z54"/>
  <c r="Y54" s="1"/>
  <c r="X54"/>
  <c r="W54" s="1"/>
  <c r="AB53"/>
  <c r="AA53" s="1"/>
  <c r="Z53"/>
  <c r="Y53" s="1"/>
  <c r="X53"/>
  <c r="S53"/>
  <c r="AO6" s="1"/>
  <c r="P57"/>
  <c r="AN10" s="1"/>
  <c r="AB52"/>
  <c r="AA52" s="1"/>
  <c r="Z52"/>
  <c r="Y52" s="1"/>
  <c r="X52"/>
  <c r="W52" s="1"/>
  <c r="AB43"/>
  <c r="AA43" s="1"/>
  <c r="Z43"/>
  <c r="Y43" s="1"/>
  <c r="X43"/>
  <c r="AB42"/>
  <c r="AA42" s="1"/>
  <c r="Z42"/>
  <c r="Y42" s="1"/>
  <c r="X42"/>
  <c r="W42" s="1"/>
  <c r="AB41"/>
  <c r="AA41" s="1"/>
  <c r="Z41"/>
  <c r="Y41" s="1"/>
  <c r="X41"/>
  <c r="V41"/>
  <c r="AB40"/>
  <c r="AA40" s="1"/>
  <c r="Z40"/>
  <c r="Y40" s="1"/>
  <c r="X40"/>
  <c r="W40" s="1"/>
  <c r="M24"/>
  <c r="S24" s="1"/>
  <c r="AK8" s="1"/>
  <c r="M23"/>
  <c r="S23" s="1"/>
  <c r="AK7" s="1"/>
  <c r="M22"/>
  <c r="P26" s="1"/>
  <c r="AJ10" s="1"/>
  <c r="M21"/>
  <c r="P25" s="1"/>
  <c r="AJ9" s="1"/>
  <c r="AB24"/>
  <c r="AA24" s="1"/>
  <c r="Z24"/>
  <c r="Y24" s="1"/>
  <c r="X24"/>
  <c r="W24" s="1"/>
  <c r="AB23"/>
  <c r="AA23" s="1"/>
  <c r="Z23"/>
  <c r="Y23" s="1"/>
  <c r="X23"/>
  <c r="W23" s="1"/>
  <c r="AB22"/>
  <c r="AA22" s="1"/>
  <c r="Z22"/>
  <c r="Y22" s="1"/>
  <c r="X22"/>
  <c r="AB21"/>
  <c r="AA21" s="1"/>
  <c r="Z21"/>
  <c r="Y21" s="1"/>
  <c r="X21"/>
  <c r="W21" s="1"/>
  <c r="Z9"/>
  <c r="Y9" s="1"/>
  <c r="AB12"/>
  <c r="AA12" s="1"/>
  <c r="AB11"/>
  <c r="AA11" s="1"/>
  <c r="AB10"/>
  <c r="AA10" s="1"/>
  <c r="AB9"/>
  <c r="AA9" s="1"/>
  <c r="Z12"/>
  <c r="Z11"/>
  <c r="Y11" s="1"/>
  <c r="Z10"/>
  <c r="Y10" s="1"/>
  <c r="X12"/>
  <c r="W12" s="1"/>
  <c r="X11"/>
  <c r="X10"/>
  <c r="W10" s="1"/>
  <c r="X9"/>
  <c r="W9" s="1"/>
  <c r="S14"/>
  <c r="AI10" s="1"/>
  <c r="S13"/>
  <c r="AI9" s="1"/>
  <c r="P14"/>
  <c r="AH10" s="1"/>
  <c r="P13"/>
  <c r="AH9" s="1"/>
  <c r="P12"/>
  <c r="AH8" s="1"/>
  <c r="S12"/>
  <c r="AI8" s="1"/>
  <c r="S11"/>
  <c r="AI7" s="1"/>
  <c r="P11"/>
  <c r="AH7" s="1"/>
  <c r="P10"/>
  <c r="AH6" s="1"/>
  <c r="S10"/>
  <c r="AI6" s="1"/>
  <c r="S9"/>
  <c r="AI5" s="1"/>
  <c r="P9"/>
  <c r="AH5" s="1"/>
  <c r="M12"/>
  <c r="V12" s="1"/>
  <c r="M11"/>
  <c r="V11" s="1"/>
  <c r="M10"/>
  <c r="V10" s="1"/>
  <c r="M9"/>
  <c r="V9" s="1"/>
  <c r="V54" l="1"/>
  <c r="P52"/>
  <c r="AN5" s="1"/>
  <c r="V42"/>
  <c r="V40"/>
  <c r="AD55"/>
  <c r="V21"/>
  <c r="AC40"/>
  <c r="AC42"/>
  <c r="AC54"/>
  <c r="W55"/>
  <c r="AC55" s="1"/>
  <c r="V23"/>
  <c r="S26"/>
  <c r="AK10" s="1"/>
  <c r="V22"/>
  <c r="V24"/>
  <c r="P22"/>
  <c r="AJ6" s="1"/>
  <c r="P21"/>
  <c r="AJ5" s="1"/>
  <c r="P23"/>
  <c r="AJ7" s="1"/>
  <c r="S21"/>
  <c r="AK5" s="1"/>
  <c r="S25"/>
  <c r="AK9" s="1"/>
  <c r="P41"/>
  <c r="AL6" s="1"/>
  <c r="P43"/>
  <c r="AL8" s="1"/>
  <c r="P45"/>
  <c r="AL10" s="1"/>
  <c r="S41"/>
  <c r="AM6" s="1"/>
  <c r="S43"/>
  <c r="AM8" s="1"/>
  <c r="S45"/>
  <c r="AM10" s="1"/>
  <c r="P24"/>
  <c r="AJ8" s="1"/>
  <c r="S22"/>
  <c r="AK6" s="1"/>
  <c r="P40"/>
  <c r="AL5" s="1"/>
  <c r="P42"/>
  <c r="AL7" s="1"/>
  <c r="S44"/>
  <c r="AM9" s="1"/>
  <c r="AD43"/>
  <c r="AD41"/>
  <c r="AD53"/>
  <c r="W53"/>
  <c r="AC53" s="1"/>
  <c r="W43"/>
  <c r="AC43" s="1"/>
  <c r="W41"/>
  <c r="AC41" s="1"/>
  <c r="P53"/>
  <c r="AN6" s="1"/>
  <c r="S54"/>
  <c r="AO7" s="1"/>
  <c r="P56"/>
  <c r="AN9" s="1"/>
  <c r="V52"/>
  <c r="AC52"/>
  <c r="AD40"/>
  <c r="AD42"/>
  <c r="AD52"/>
  <c r="AD54"/>
  <c r="S55"/>
  <c r="AO8" s="1"/>
  <c r="S56"/>
  <c r="AO9" s="1"/>
  <c r="S52"/>
  <c r="AO5" s="1"/>
  <c r="V53"/>
  <c r="P55"/>
  <c r="AN8" s="1"/>
  <c r="AD22"/>
  <c r="AD24"/>
  <c r="AC24"/>
  <c r="W22"/>
  <c r="AC22" s="1"/>
  <c r="AC21"/>
  <c r="AC23"/>
  <c r="AD21"/>
  <c r="AD23"/>
  <c r="AD12"/>
  <c r="AD11"/>
  <c r="AC9"/>
  <c r="AC10"/>
  <c r="Y12"/>
  <c r="AC12" s="1"/>
  <c r="W11"/>
  <c r="AC11" s="1"/>
  <c r="AD10"/>
  <c r="AD9"/>
  <c r="AE40" l="1"/>
  <c r="AE55"/>
  <c r="AE23"/>
  <c r="AE52"/>
  <c r="AE53"/>
  <c r="AE42"/>
  <c r="AE43"/>
  <c r="AE41"/>
  <c r="AE54"/>
  <c r="AE21"/>
  <c r="AE24"/>
  <c r="AE22"/>
  <c r="AE10"/>
  <c r="AE12"/>
  <c r="AE11"/>
  <c r="AE9"/>
</calcChain>
</file>

<file path=xl/sharedStrings.xml><?xml version="1.0" encoding="utf-8"?>
<sst xmlns="http://schemas.openxmlformats.org/spreadsheetml/2006/main" count="349" uniqueCount="185">
  <si>
    <t>POULE A</t>
  </si>
  <si>
    <t>POULE B</t>
  </si>
  <si>
    <t>POULE C</t>
  </si>
  <si>
    <t>POULE D</t>
  </si>
  <si>
    <t>ST GEORGES</t>
  </si>
  <si>
    <t>SAUJON 1</t>
  </si>
  <si>
    <t>HONNEUR</t>
  </si>
  <si>
    <t>ANNEXE</t>
  </si>
  <si>
    <t>MATCHS ET CLASSEMENT PAR POULE (A ET B)</t>
  </si>
  <si>
    <t>HEURE</t>
  </si>
  <si>
    <t>EQUIPE</t>
  </si>
  <si>
    <t>SCORE</t>
  </si>
  <si>
    <t>TERRAIN</t>
  </si>
  <si>
    <t>MATCH 1</t>
  </si>
  <si>
    <t>MATCH 2</t>
  </si>
  <si>
    <t>MATCH 3</t>
  </si>
  <si>
    <t>TOTAL</t>
  </si>
  <si>
    <t>RANG</t>
  </si>
  <si>
    <t>PTS</t>
  </si>
  <si>
    <t>DIFF</t>
  </si>
  <si>
    <t>10H00</t>
  </si>
  <si>
    <t>10H30</t>
  </si>
  <si>
    <t>11H00</t>
  </si>
  <si>
    <t>11H30</t>
  </si>
  <si>
    <t>12H00</t>
  </si>
  <si>
    <t>MATCHS ET CLASSEMENT PAR POULE (C ET D)</t>
  </si>
  <si>
    <t>10H15</t>
  </si>
  <si>
    <t>10H45</t>
  </si>
  <si>
    <t>11H15</t>
  </si>
  <si>
    <t>11H45</t>
  </si>
  <si>
    <t>REPAS</t>
  </si>
  <si>
    <t>14H45</t>
  </si>
  <si>
    <t>16H00</t>
  </si>
  <si>
    <t>FINALE</t>
  </si>
  <si>
    <t>1er</t>
  </si>
  <si>
    <t>2eme</t>
  </si>
  <si>
    <t>3eme</t>
  </si>
  <si>
    <t>4eme</t>
  </si>
  <si>
    <t>TOURNOI U7</t>
  </si>
  <si>
    <t>TERRAIN HONNEUR</t>
  </si>
  <si>
    <t>TERRAIN ANNEXE</t>
  </si>
  <si>
    <t>TERRAIN 1</t>
  </si>
  <si>
    <t>TERRAIN 2</t>
  </si>
  <si>
    <t>TERRAIN 3</t>
  </si>
  <si>
    <t>TERRAIN 4</t>
  </si>
  <si>
    <t>COMPTAGE DES POINTS ET CLASSEMENTS</t>
  </si>
  <si>
    <t>12H15</t>
  </si>
  <si>
    <t>14H00</t>
  </si>
  <si>
    <t>14H15</t>
  </si>
  <si>
    <t>14H30</t>
  </si>
  <si>
    <t>15H00</t>
  </si>
  <si>
    <t>15H15</t>
  </si>
  <si>
    <t>15H30</t>
  </si>
  <si>
    <t>15H45</t>
  </si>
  <si>
    <t>16H15</t>
  </si>
  <si>
    <r>
      <t xml:space="preserve">8EME DE FINALE </t>
    </r>
    <r>
      <rPr>
        <b/>
        <sz val="11"/>
        <color rgb="FFFF0000"/>
        <rFont val="Calibri"/>
        <family val="2"/>
        <scheme val="minor"/>
      </rPr>
      <t>1</t>
    </r>
  </si>
  <si>
    <r>
      <t xml:space="preserve">8EME DE FINALE </t>
    </r>
    <r>
      <rPr>
        <b/>
        <sz val="11"/>
        <color rgb="FFFF0000"/>
        <rFont val="Calibri"/>
        <family val="2"/>
        <scheme val="minor"/>
      </rPr>
      <t>2</t>
    </r>
  </si>
  <si>
    <r>
      <t xml:space="preserve">8EME DE FINALE </t>
    </r>
    <r>
      <rPr>
        <b/>
        <sz val="11"/>
        <color rgb="FFFF0000"/>
        <rFont val="Calibri"/>
        <family val="2"/>
        <scheme val="minor"/>
      </rPr>
      <t>3</t>
    </r>
  </si>
  <si>
    <r>
      <t xml:space="preserve">8EME DE FINALE </t>
    </r>
    <r>
      <rPr>
        <b/>
        <sz val="11"/>
        <color rgb="FFFF0000"/>
        <rFont val="Calibri"/>
        <family val="2"/>
        <scheme val="minor"/>
      </rPr>
      <t>4</t>
    </r>
  </si>
  <si>
    <r>
      <t xml:space="preserve">8EME DE FINALE </t>
    </r>
    <r>
      <rPr>
        <b/>
        <sz val="11"/>
        <color rgb="FFFF0000"/>
        <rFont val="Calibri"/>
        <family val="2"/>
        <scheme val="minor"/>
      </rPr>
      <t>5</t>
    </r>
  </si>
  <si>
    <r>
      <t xml:space="preserve">8EME DE FINALE </t>
    </r>
    <r>
      <rPr>
        <b/>
        <sz val="11"/>
        <color rgb="FFFF0000"/>
        <rFont val="Calibri"/>
        <family val="2"/>
        <scheme val="minor"/>
      </rPr>
      <t>6</t>
    </r>
  </si>
  <si>
    <r>
      <t xml:space="preserve">8EME DE FINALE </t>
    </r>
    <r>
      <rPr>
        <b/>
        <sz val="11"/>
        <color rgb="FFFF0000"/>
        <rFont val="Calibri"/>
        <family val="2"/>
        <scheme val="minor"/>
      </rPr>
      <t>7</t>
    </r>
  </si>
  <si>
    <r>
      <t xml:space="preserve">8EME DE FINALE </t>
    </r>
    <r>
      <rPr>
        <b/>
        <sz val="11"/>
        <color rgb="FFFF0000"/>
        <rFont val="Calibri"/>
        <family val="2"/>
        <scheme val="minor"/>
      </rPr>
      <t>8</t>
    </r>
  </si>
  <si>
    <t>MATCH 9</t>
  </si>
  <si>
    <t>MATCH 10</t>
  </si>
  <si>
    <t>MATCH 11</t>
  </si>
  <si>
    <t>MATCH 12</t>
  </si>
  <si>
    <t>1/4 FINALE 13</t>
  </si>
  <si>
    <t>1/4 FINALE 14</t>
  </si>
  <si>
    <t>1/4 FINALE 15</t>
  </si>
  <si>
    <t>1/4 FINALE 16</t>
  </si>
  <si>
    <t>MATCH 17</t>
  </si>
  <si>
    <t>MATCH 18</t>
  </si>
  <si>
    <t>MATCH 19</t>
  </si>
  <si>
    <t>MATCH 20</t>
  </si>
  <si>
    <t>1/2 FINALE 21</t>
  </si>
  <si>
    <t>1/2 FINALE 22</t>
  </si>
  <si>
    <t>MATCH 23</t>
  </si>
  <si>
    <t>MATCH 24</t>
  </si>
  <si>
    <t>13/14EME PLACE</t>
  </si>
  <si>
    <t>15/16EME PLACE</t>
  </si>
  <si>
    <t>11/12EME PLACE</t>
  </si>
  <si>
    <t>7/8EME PLACE</t>
  </si>
  <si>
    <t>9/10EME PLACE</t>
  </si>
  <si>
    <t>5/6EME PLACE</t>
  </si>
  <si>
    <t>3/4EME PLACE</t>
  </si>
  <si>
    <t>3EME PLACE U9</t>
  </si>
  <si>
    <t>1A</t>
  </si>
  <si>
    <t>2B</t>
  </si>
  <si>
    <t>1B</t>
  </si>
  <si>
    <t>2A</t>
  </si>
  <si>
    <t>1C</t>
  </si>
  <si>
    <t>2D</t>
  </si>
  <si>
    <t>1D</t>
  </si>
  <si>
    <t>2C</t>
  </si>
  <si>
    <t>TOURNOI U7 - OLERON FOOTBALL CLUB</t>
  </si>
  <si>
    <t xml:space="preserve">PROGRAMME DES MATCHS A ELIMINATION DIRECTE </t>
  </si>
  <si>
    <t>4B</t>
  </si>
  <si>
    <t>4D</t>
  </si>
  <si>
    <t>4A</t>
  </si>
  <si>
    <t>4C</t>
  </si>
  <si>
    <t>3B</t>
  </si>
  <si>
    <t>3D</t>
  </si>
  <si>
    <t>3A</t>
  </si>
  <si>
    <t>3C</t>
  </si>
  <si>
    <t>16H30</t>
  </si>
  <si>
    <t>FINALE U9</t>
  </si>
  <si>
    <t>P1</t>
  </si>
  <si>
    <t>P2</t>
  </si>
  <si>
    <t>P3</t>
  </si>
  <si>
    <t>P4</t>
  </si>
  <si>
    <t>P5</t>
  </si>
  <si>
    <t>P6</t>
  </si>
  <si>
    <t>P7</t>
  </si>
  <si>
    <t>P8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</si>
  <si>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</si>
  <si>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</si>
  <si>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</si>
  <si>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</si>
  <si>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</si>
  <si>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</si>
  <si>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</si>
  <si>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</si>
  <si>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</si>
  <si>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</si>
  <si>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</si>
  <si>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</si>
  <si>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P9</t>
  </si>
  <si>
    <t>P10</t>
  </si>
  <si>
    <t>P11</t>
  </si>
  <si>
    <t>P12</t>
  </si>
  <si>
    <t>G13</t>
  </si>
  <si>
    <t>G14</t>
  </si>
  <si>
    <t>G15</t>
  </si>
  <si>
    <t>G16</t>
  </si>
  <si>
    <t>P13</t>
  </si>
  <si>
    <t>P14</t>
  </si>
  <si>
    <t>P15</t>
  </si>
  <si>
    <t>P16</t>
  </si>
  <si>
    <t>G19</t>
  </si>
  <si>
    <t>G20</t>
  </si>
  <si>
    <t>P19</t>
  </si>
  <si>
    <t>P20</t>
  </si>
  <si>
    <t>G17</t>
  </si>
  <si>
    <t>G18</t>
  </si>
  <si>
    <t>P17</t>
  </si>
  <si>
    <t>P18</t>
  </si>
  <si>
    <t>G23</t>
  </si>
  <si>
    <t>G24</t>
  </si>
  <si>
    <t>P23</t>
  </si>
  <si>
    <t>P24</t>
  </si>
  <si>
    <t>P21</t>
  </si>
  <si>
    <t>P22</t>
  </si>
  <si>
    <t>G21</t>
  </si>
  <si>
    <t>G22</t>
  </si>
  <si>
    <r>
      <t xml:space="preserve">MATCH </t>
    </r>
    <r>
      <rPr>
        <b/>
        <sz val="11"/>
        <color rgb="FFFF0000"/>
        <rFont val="Calibri"/>
        <family val="2"/>
        <scheme val="minor"/>
      </rPr>
      <t>9</t>
    </r>
  </si>
  <si>
    <r>
      <t xml:space="preserve">MATCH </t>
    </r>
    <r>
      <rPr>
        <b/>
        <sz val="11"/>
        <color rgb="FFFF0000"/>
        <rFont val="Calibri"/>
        <family val="2"/>
        <scheme val="minor"/>
      </rPr>
      <t>10</t>
    </r>
  </si>
  <si>
    <r>
      <t xml:space="preserve">MATCH </t>
    </r>
    <r>
      <rPr>
        <b/>
        <sz val="11"/>
        <color rgb="FFFF0000"/>
        <rFont val="Calibri"/>
        <family val="2"/>
        <scheme val="minor"/>
      </rPr>
      <t>11</t>
    </r>
  </si>
  <si>
    <r>
      <t xml:space="preserve">MATCH </t>
    </r>
    <r>
      <rPr>
        <b/>
        <sz val="11"/>
        <color rgb="FFFF0000"/>
        <rFont val="Calibri"/>
        <family val="2"/>
        <scheme val="minor"/>
      </rPr>
      <t>12</t>
    </r>
  </si>
  <si>
    <r>
      <t xml:space="preserve">1/4 FINALE </t>
    </r>
    <r>
      <rPr>
        <b/>
        <sz val="11"/>
        <color rgb="FFFF0000"/>
        <rFont val="Calibri"/>
        <family val="2"/>
        <scheme val="minor"/>
      </rPr>
      <t>13</t>
    </r>
  </si>
  <si>
    <r>
      <t xml:space="preserve">1/4 FINALE </t>
    </r>
    <r>
      <rPr>
        <b/>
        <sz val="11"/>
        <color rgb="FFFF0000"/>
        <rFont val="Calibri"/>
        <family val="2"/>
        <scheme val="minor"/>
      </rPr>
      <t>14</t>
    </r>
  </si>
  <si>
    <r>
      <t xml:space="preserve">1/4 FINALE </t>
    </r>
    <r>
      <rPr>
        <b/>
        <sz val="11"/>
        <color rgb="FFFF0000"/>
        <rFont val="Calibri"/>
        <family val="2"/>
        <scheme val="minor"/>
      </rPr>
      <t>15</t>
    </r>
  </si>
  <si>
    <r>
      <t xml:space="preserve">1/4 FINALE </t>
    </r>
    <r>
      <rPr>
        <b/>
        <sz val="11"/>
        <color rgb="FFFF0000"/>
        <rFont val="Calibri"/>
        <family val="2"/>
        <scheme val="minor"/>
      </rPr>
      <t>16</t>
    </r>
  </si>
  <si>
    <r>
      <t xml:space="preserve">MATCH </t>
    </r>
    <r>
      <rPr>
        <b/>
        <sz val="11"/>
        <color rgb="FFFF0000"/>
        <rFont val="Calibri"/>
        <family val="2"/>
        <scheme val="minor"/>
      </rPr>
      <t>20</t>
    </r>
  </si>
  <si>
    <r>
      <t xml:space="preserve">MATCH </t>
    </r>
    <r>
      <rPr>
        <b/>
        <sz val="11"/>
        <color rgb="FFFF0000"/>
        <rFont val="Calibri"/>
        <family val="2"/>
        <scheme val="minor"/>
      </rPr>
      <t>24</t>
    </r>
  </si>
  <si>
    <r>
      <t xml:space="preserve">MATCH </t>
    </r>
    <r>
      <rPr>
        <b/>
        <sz val="11"/>
        <color rgb="FFFF0000"/>
        <rFont val="Calibri"/>
        <family val="2"/>
        <scheme val="minor"/>
      </rPr>
      <t>23</t>
    </r>
  </si>
  <si>
    <r>
      <t xml:space="preserve">MATCH </t>
    </r>
    <r>
      <rPr>
        <b/>
        <sz val="11"/>
        <color rgb="FFFF0000"/>
        <rFont val="Calibri"/>
        <family val="2"/>
        <scheme val="minor"/>
      </rPr>
      <t>19</t>
    </r>
  </si>
  <si>
    <r>
      <t xml:space="preserve">MATCH </t>
    </r>
    <r>
      <rPr>
        <b/>
        <sz val="11"/>
        <color rgb="FFFF0000"/>
        <rFont val="Calibri"/>
        <family val="2"/>
        <scheme val="minor"/>
      </rPr>
      <t>18</t>
    </r>
  </si>
  <si>
    <r>
      <t xml:space="preserve">1/2 FINALE </t>
    </r>
    <r>
      <rPr>
        <b/>
        <sz val="11"/>
        <color rgb="FFFF0000"/>
        <rFont val="Calibri"/>
        <family val="2"/>
        <scheme val="minor"/>
      </rPr>
      <t>22</t>
    </r>
  </si>
  <si>
    <r>
      <t xml:space="preserve">MATCH </t>
    </r>
    <r>
      <rPr>
        <b/>
        <sz val="11"/>
        <color rgb="FFFF0000"/>
        <rFont val="Calibri"/>
        <family val="2"/>
        <scheme val="minor"/>
      </rPr>
      <t>17</t>
    </r>
  </si>
  <si>
    <r>
      <t xml:space="preserve">1/2 FINALE </t>
    </r>
    <r>
      <rPr>
        <b/>
        <sz val="11"/>
        <color rgb="FFFF0000"/>
        <rFont val="Calibri"/>
        <family val="2"/>
        <scheme val="minor"/>
      </rPr>
      <t>21</t>
    </r>
  </si>
  <si>
    <t>SAUJON 2</t>
  </si>
  <si>
    <t>ECR</t>
  </si>
  <si>
    <t>RUELLE 1</t>
  </si>
  <si>
    <t>RUELLE 2</t>
  </si>
  <si>
    <t>G.MARSILLAC</t>
  </si>
  <si>
    <t>LUSSANT 1</t>
  </si>
  <si>
    <t>LUSSANT 2</t>
  </si>
  <si>
    <t>SC ANGERIEN 1</t>
  </si>
  <si>
    <t>SC ANGERIEN 2</t>
  </si>
  <si>
    <t>OFC 1</t>
  </si>
  <si>
    <t>OFC 2</t>
  </si>
  <si>
    <t xml:space="preserve">OFC 3 </t>
  </si>
  <si>
    <t>EXEMPT</t>
  </si>
  <si>
    <t>V,MIOSSON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</si>
</sst>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Aharoni"/>
      <charset val="177"/>
    </font>
    <font>
      <sz val="22"/>
      <color theme="1"/>
      <name val="Aharoni"/>
      <charset val="177"/>
    </font>
    <font>
      <sz val="11"/>
      <color theme="1"/>
      <name val="Aharoni"/>
      <charset val="177"/>
    </font>
    <font>
      <sz val="16"/>
      <color theme="1"/>
      <name val="Aharoni"/>
      <charset val="177"/>
    </font>
    <font>
      <u/>
      <sz val="18"/>
      <color theme="1"/>
      <name val="Aharoni"/>
      <charset val="177"/>
    </font>
    <font>
      <sz val="9"/>
      <color theme="1"/>
      <name val="Aharoni"/>
      <charset val="177"/>
    </font>
    <font>
      <sz val="10"/>
      <color theme="1"/>
      <name val="Aharoni"/>
      <charset val="177"/>
    </font>
    <font>
      <b/>
      <sz val="11"/>
      <color rgb="FFFF0000"/>
      <name val="Calibri"/>
      <family val="2"/>
      <scheme val="minor"/>
    </font>
    <font>
      <b/>
      <sz val="11"/>
      <color theme="1"/>
      <name val="Aharoni"/>
      <charset val="177"/>
    </font>
    <font>
      <b/>
      <sz val="10"/>
      <color theme="1"/>
      <name val="Calibri"/>
      <family val="2"/>
      <scheme val="minor"/>
    </font>
    <font>
      <b/>
      <sz val="10"/>
      <color theme="1"/>
      <name val="Aharoni"/>
    </font>
    <font>
      <sz val="2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8">
    <xf numFmtId="0" fontId="0" fillId="0" borderId="0" xfId="0"/>
    <xf numFmtId="0" fontId="2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4" fillId="0" borderId="13" xfId="0" applyFont="1" applyBorder="1"/>
    <xf numFmtId="0" fontId="4" fillId="0" borderId="0" xfId="0" applyFont="1" applyFill="1" applyBorder="1" applyAlignment="1">
      <alignment horizontal="center" vertical="center"/>
    </xf>
    <xf numFmtId="0" fontId="4" fillId="2" borderId="3" xfId="0" applyFont="1" applyFill="1" applyBorder="1"/>
    <xf numFmtId="0" fontId="4" fillId="2" borderId="4" xfId="0" applyFont="1" applyFill="1" applyBorder="1"/>
    <xf numFmtId="0" fontId="4" fillId="2" borderId="24" xfId="0" applyFont="1" applyFill="1" applyBorder="1"/>
    <xf numFmtId="0" fontId="4" fillId="2" borderId="25" xfId="0" applyFont="1" applyFill="1" applyBorder="1"/>
    <xf numFmtId="0" fontId="1" fillId="6" borderId="0" xfId="0" applyFont="1" applyFill="1" applyBorder="1" applyAlignment="1">
      <alignment horizontal="center"/>
    </xf>
    <xf numFmtId="0" fontId="7" fillId="6" borderId="29" xfId="0" applyFont="1" applyFill="1" applyBorder="1" applyAlignment="1">
      <alignment horizontal="center"/>
    </xf>
    <xf numFmtId="0" fontId="7" fillId="6" borderId="0" xfId="0" applyFont="1" applyFill="1" applyBorder="1"/>
    <xf numFmtId="0" fontId="7" fillId="6" borderId="30" xfId="0" applyFont="1" applyFill="1" applyBorder="1"/>
    <xf numFmtId="0" fontId="8" fillId="6" borderId="31" xfId="0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4" fillId="0" borderId="3" xfId="0" applyFont="1" applyBorder="1"/>
    <xf numFmtId="0" fontId="4" fillId="0" borderId="4" xfId="0" applyFont="1" applyBorder="1"/>
    <xf numFmtId="0" fontId="0" fillId="0" borderId="32" xfId="0" applyFont="1" applyBorder="1" applyAlignment="1">
      <alignment horizontal="center"/>
    </xf>
    <xf numFmtId="0" fontId="1" fillId="6" borderId="33" xfId="0" applyFont="1" applyFill="1" applyBorder="1" applyAlignment="1">
      <alignment horizontal="center"/>
    </xf>
    <xf numFmtId="0" fontId="7" fillId="6" borderId="33" xfId="0" applyFont="1" applyFill="1" applyBorder="1" applyAlignment="1">
      <alignment horizontal="center"/>
    </xf>
    <xf numFmtId="0" fontId="7" fillId="6" borderId="33" xfId="0" applyFont="1" applyFill="1" applyBorder="1"/>
    <xf numFmtId="0" fontId="8" fillId="6" borderId="4" xfId="0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3" xfId="0" applyFont="1" applyBorder="1"/>
    <xf numFmtId="0" fontId="8" fillId="0" borderId="3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0" fillId="0" borderId="35" xfId="0" applyFont="1" applyBorder="1" applyAlignment="1">
      <alignment horizontal="center"/>
    </xf>
    <xf numFmtId="0" fontId="7" fillId="0" borderId="0" xfId="0" applyFont="1" applyBorder="1"/>
    <xf numFmtId="0" fontId="4" fillId="0" borderId="20" xfId="0" applyFont="1" applyBorder="1"/>
    <xf numFmtId="0" fontId="4" fillId="0" borderId="21" xfId="0" applyFont="1" applyBorder="1"/>
    <xf numFmtId="0" fontId="7" fillId="6" borderId="36" xfId="0" applyFont="1" applyFill="1" applyBorder="1"/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6" borderId="36" xfId="0" applyFont="1" applyFill="1" applyBorder="1" applyAlignment="1">
      <alignment horizontal="center"/>
    </xf>
    <xf numFmtId="0" fontId="7" fillId="6" borderId="36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4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4" fillId="6" borderId="25" xfId="0" applyFont="1" applyFill="1" applyBorder="1"/>
    <xf numFmtId="0" fontId="4" fillId="6" borderId="34" xfId="0" applyFont="1" applyFill="1" applyBorder="1"/>
    <xf numFmtId="0" fontId="4" fillId="6" borderId="3" xfId="0" applyFont="1" applyFill="1" applyBorder="1"/>
    <xf numFmtId="0" fontId="4" fillId="6" borderId="4" xfId="0" applyFont="1" applyFill="1" applyBorder="1"/>
    <xf numFmtId="0" fontId="4" fillId="6" borderId="5" xfId="0" applyFont="1" applyFill="1" applyBorder="1"/>
    <xf numFmtId="0" fontId="4" fillId="6" borderId="6" xfId="0" applyFont="1" applyFill="1" applyBorder="1"/>
    <xf numFmtId="0" fontId="0" fillId="0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7" fillId="7" borderId="29" xfId="0" applyFont="1" applyFill="1" applyBorder="1" applyAlignment="1">
      <alignment horizontal="center"/>
    </xf>
    <xf numFmtId="0" fontId="7" fillId="7" borderId="0" xfId="0" applyFont="1" applyFill="1" applyBorder="1"/>
    <xf numFmtId="0" fontId="7" fillId="7" borderId="30" xfId="0" applyFont="1" applyFill="1" applyBorder="1"/>
    <xf numFmtId="0" fontId="8" fillId="7" borderId="31" xfId="0" applyFont="1" applyFill="1" applyBorder="1" applyAlignment="1">
      <alignment horizontal="center"/>
    </xf>
    <xf numFmtId="0" fontId="1" fillId="7" borderId="33" xfId="0" applyFont="1" applyFill="1" applyBorder="1" applyAlignment="1">
      <alignment horizontal="center"/>
    </xf>
    <xf numFmtId="0" fontId="7" fillId="7" borderId="33" xfId="0" applyFont="1" applyFill="1" applyBorder="1" applyAlignment="1">
      <alignment horizontal="center"/>
    </xf>
    <xf numFmtId="0" fontId="7" fillId="7" borderId="33" xfId="0" applyFont="1" applyFill="1" applyBorder="1"/>
    <xf numFmtId="0" fontId="8" fillId="7" borderId="4" xfId="0" applyFont="1" applyFill="1" applyBorder="1" applyAlignment="1">
      <alignment horizontal="center"/>
    </xf>
    <xf numFmtId="0" fontId="1" fillId="7" borderId="36" xfId="0" applyFont="1" applyFill="1" applyBorder="1" applyAlignment="1">
      <alignment horizontal="center"/>
    </xf>
    <xf numFmtId="0" fontId="7" fillId="7" borderId="36" xfId="0" applyFont="1" applyFill="1" applyBorder="1" applyAlignment="1">
      <alignment horizontal="center"/>
    </xf>
    <xf numFmtId="0" fontId="7" fillId="7" borderId="36" xfId="0" applyFont="1" applyFill="1" applyBorder="1"/>
    <xf numFmtId="0" fontId="8" fillId="7" borderId="6" xfId="0" applyFont="1" applyFill="1" applyBorder="1" applyAlignment="1">
      <alignment horizontal="center"/>
    </xf>
    <xf numFmtId="0" fontId="4" fillId="3" borderId="3" xfId="0" applyFont="1" applyFill="1" applyBorder="1"/>
    <xf numFmtId="0" fontId="4" fillId="3" borderId="4" xfId="0" applyFont="1" applyFill="1" applyBorder="1"/>
    <xf numFmtId="0" fontId="4" fillId="3" borderId="24" xfId="0" applyFont="1" applyFill="1" applyBorder="1"/>
    <xf numFmtId="0" fontId="4" fillId="3" borderId="25" xfId="0" applyFont="1" applyFill="1" applyBorder="1"/>
    <xf numFmtId="0" fontId="4" fillId="7" borderId="3" xfId="0" applyFont="1" applyFill="1" applyBorder="1"/>
    <xf numFmtId="0" fontId="4" fillId="7" borderId="25" xfId="0" applyFont="1" applyFill="1" applyBorder="1"/>
    <xf numFmtId="0" fontId="4" fillId="7" borderId="5" xfId="0" applyFont="1" applyFill="1" applyBorder="1"/>
    <xf numFmtId="0" fontId="4" fillId="7" borderId="34" xfId="0" applyFont="1" applyFill="1" applyBorder="1"/>
    <xf numFmtId="0" fontId="4" fillId="7" borderId="4" xfId="0" applyFont="1" applyFill="1" applyBorder="1"/>
    <xf numFmtId="0" fontId="4" fillId="7" borderId="6" xfId="0" applyFont="1" applyFill="1" applyBorder="1"/>
    <xf numFmtId="0" fontId="1" fillId="8" borderId="0" xfId="0" applyFont="1" applyFill="1" applyBorder="1" applyAlignment="1">
      <alignment horizontal="center"/>
    </xf>
    <xf numFmtId="0" fontId="7" fillId="8" borderId="29" xfId="0" applyFont="1" applyFill="1" applyBorder="1" applyAlignment="1">
      <alignment horizontal="center"/>
    </xf>
    <xf numFmtId="0" fontId="7" fillId="8" borderId="0" xfId="0" applyFont="1" applyFill="1" applyBorder="1"/>
    <xf numFmtId="0" fontId="7" fillId="8" borderId="30" xfId="0" applyFont="1" applyFill="1" applyBorder="1"/>
    <xf numFmtId="0" fontId="8" fillId="8" borderId="31" xfId="0" applyFont="1" applyFill="1" applyBorder="1" applyAlignment="1">
      <alignment horizontal="center"/>
    </xf>
    <xf numFmtId="0" fontId="1" fillId="8" borderId="33" xfId="0" applyFont="1" applyFill="1" applyBorder="1" applyAlignment="1">
      <alignment horizontal="center"/>
    </xf>
    <xf numFmtId="0" fontId="7" fillId="8" borderId="33" xfId="0" applyFont="1" applyFill="1" applyBorder="1" applyAlignment="1">
      <alignment horizontal="center"/>
    </xf>
    <xf numFmtId="0" fontId="7" fillId="8" borderId="33" xfId="0" applyFont="1" applyFill="1" applyBorder="1"/>
    <xf numFmtId="0" fontId="8" fillId="8" borderId="4" xfId="0" applyFont="1" applyFill="1" applyBorder="1" applyAlignment="1">
      <alignment horizontal="center"/>
    </xf>
    <xf numFmtId="0" fontId="1" fillId="8" borderId="36" xfId="0" applyFont="1" applyFill="1" applyBorder="1" applyAlignment="1">
      <alignment horizontal="center"/>
    </xf>
    <xf numFmtId="0" fontId="7" fillId="8" borderId="36" xfId="0" applyFont="1" applyFill="1" applyBorder="1" applyAlignment="1">
      <alignment horizontal="center"/>
    </xf>
    <xf numFmtId="0" fontId="7" fillId="8" borderId="36" xfId="0" applyFont="1" applyFill="1" applyBorder="1"/>
    <xf numFmtId="0" fontId="8" fillId="8" borderId="6" xfId="0" applyFont="1" applyFill="1" applyBorder="1" applyAlignment="1">
      <alignment horizontal="center"/>
    </xf>
    <xf numFmtId="0" fontId="4" fillId="8" borderId="3" xfId="0" applyFont="1" applyFill="1" applyBorder="1"/>
    <xf numFmtId="0" fontId="4" fillId="8" borderId="25" xfId="0" applyFont="1" applyFill="1" applyBorder="1"/>
    <xf numFmtId="0" fontId="4" fillId="8" borderId="5" xfId="0" applyFont="1" applyFill="1" applyBorder="1"/>
    <xf numFmtId="0" fontId="4" fillId="8" borderId="34" xfId="0" applyFont="1" applyFill="1" applyBorder="1"/>
    <xf numFmtId="0" fontId="4" fillId="8" borderId="4" xfId="0" applyFont="1" applyFill="1" applyBorder="1"/>
    <xf numFmtId="0" fontId="4" fillId="8" borderId="6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0" fontId="4" fillId="4" borderId="24" xfId="0" applyFont="1" applyFill="1" applyBorder="1"/>
    <xf numFmtId="0" fontId="4" fillId="4" borderId="25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0" fontId="4" fillId="5" borderId="24" xfId="0" applyFont="1" applyFill="1" applyBorder="1"/>
    <xf numFmtId="0" fontId="4" fillId="5" borderId="25" xfId="0" applyFont="1" applyFill="1" applyBorder="1"/>
    <xf numFmtId="0" fontId="1" fillId="9" borderId="0" xfId="0" applyFont="1" applyFill="1" applyBorder="1" applyAlignment="1">
      <alignment horizontal="center"/>
    </xf>
    <xf numFmtId="0" fontId="7" fillId="9" borderId="29" xfId="0" applyFont="1" applyFill="1" applyBorder="1" applyAlignment="1">
      <alignment horizontal="center"/>
    </xf>
    <xf numFmtId="0" fontId="7" fillId="9" borderId="0" xfId="0" applyFont="1" applyFill="1" applyBorder="1"/>
    <xf numFmtId="0" fontId="7" fillId="9" borderId="30" xfId="0" applyFont="1" applyFill="1" applyBorder="1"/>
    <xf numFmtId="0" fontId="8" fillId="9" borderId="31" xfId="0" applyFont="1" applyFill="1" applyBorder="1" applyAlignment="1">
      <alignment horizontal="center"/>
    </xf>
    <xf numFmtId="0" fontId="1" fillId="9" borderId="33" xfId="0" applyFont="1" applyFill="1" applyBorder="1" applyAlignment="1">
      <alignment horizontal="center"/>
    </xf>
    <xf numFmtId="0" fontId="7" fillId="9" borderId="33" xfId="0" applyFont="1" applyFill="1" applyBorder="1" applyAlignment="1">
      <alignment horizontal="center"/>
    </xf>
    <xf numFmtId="0" fontId="7" fillId="9" borderId="33" xfId="0" applyFont="1" applyFill="1" applyBorder="1"/>
    <xf numFmtId="0" fontId="8" fillId="9" borderId="4" xfId="0" applyFont="1" applyFill="1" applyBorder="1" applyAlignment="1">
      <alignment horizontal="center"/>
    </xf>
    <xf numFmtId="0" fontId="1" fillId="9" borderId="36" xfId="0" applyFont="1" applyFill="1" applyBorder="1" applyAlignment="1">
      <alignment horizontal="center"/>
    </xf>
    <xf numFmtId="0" fontId="7" fillId="9" borderId="36" xfId="0" applyFont="1" applyFill="1" applyBorder="1" applyAlignment="1">
      <alignment horizontal="center"/>
    </xf>
    <xf numFmtId="0" fontId="7" fillId="9" borderId="36" xfId="0" applyFont="1" applyFill="1" applyBorder="1"/>
    <xf numFmtId="0" fontId="8" fillId="9" borderId="6" xfId="0" applyFont="1" applyFill="1" applyBorder="1" applyAlignment="1">
      <alignment horizontal="center"/>
    </xf>
    <xf numFmtId="0" fontId="4" fillId="9" borderId="3" xfId="0" applyFont="1" applyFill="1" applyBorder="1"/>
    <xf numFmtId="0" fontId="4" fillId="9" borderId="25" xfId="0" applyFont="1" applyFill="1" applyBorder="1"/>
    <xf numFmtId="0" fontId="4" fillId="9" borderId="5" xfId="0" applyFont="1" applyFill="1" applyBorder="1"/>
    <xf numFmtId="0" fontId="4" fillId="9" borderId="34" xfId="0" applyFont="1" applyFill="1" applyBorder="1"/>
    <xf numFmtId="0" fontId="4" fillId="9" borderId="4" xfId="0" applyFont="1" applyFill="1" applyBorder="1"/>
    <xf numFmtId="0" fontId="4" fillId="9" borderId="6" xfId="0" applyFont="1" applyFill="1" applyBorder="1"/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0" fillId="11" borderId="10" xfId="0" applyFont="1" applyFill="1" applyBorder="1" applyAlignment="1">
      <alignment horizontal="center"/>
    </xf>
    <xf numFmtId="0" fontId="10" fillId="11" borderId="9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0" fillId="9" borderId="3" xfId="0" applyFill="1" applyBorder="1" applyAlignment="1">
      <alignment horizontal="right"/>
    </xf>
    <xf numFmtId="0" fontId="0" fillId="9" borderId="4" xfId="0" applyFill="1" applyBorder="1" applyAlignment="1">
      <alignment horizontal="left"/>
    </xf>
    <xf numFmtId="0" fontId="0" fillId="6" borderId="3" xfId="0" applyFill="1" applyBorder="1" applyAlignment="1">
      <alignment horizontal="right"/>
    </xf>
    <xf numFmtId="0" fontId="0" fillId="6" borderId="4" xfId="0" applyFill="1" applyBorder="1" applyAlignment="1">
      <alignment horizontal="left"/>
    </xf>
    <xf numFmtId="0" fontId="0" fillId="7" borderId="3" xfId="0" applyFill="1" applyBorder="1" applyAlignment="1">
      <alignment horizontal="right"/>
    </xf>
    <xf numFmtId="0" fontId="0" fillId="7" borderId="4" xfId="0" applyFill="1" applyBorder="1" applyAlignment="1">
      <alignment horizontal="left"/>
    </xf>
    <xf numFmtId="0" fontId="0" fillId="8" borderId="24" xfId="0" applyFill="1" applyBorder="1" applyAlignment="1">
      <alignment horizontal="right"/>
    </xf>
    <xf numFmtId="0" fontId="0" fillId="8" borderId="4" xfId="0" applyFill="1" applyBorder="1" applyAlignment="1">
      <alignment horizontal="left"/>
    </xf>
    <xf numFmtId="0" fontId="0" fillId="6" borderId="7" xfId="0" applyFill="1" applyBorder="1" applyAlignment="1">
      <alignment horizontal="right"/>
    </xf>
    <xf numFmtId="0" fontId="0" fillId="6" borderId="8" xfId="0" applyFill="1" applyBorder="1" applyAlignment="1">
      <alignment horizontal="left"/>
    </xf>
    <xf numFmtId="0" fontId="0" fillId="7" borderId="7" xfId="0" applyFill="1" applyBorder="1" applyAlignment="1">
      <alignment horizontal="right"/>
    </xf>
    <xf numFmtId="0" fontId="0" fillId="7" borderId="8" xfId="0" applyFill="1" applyBorder="1" applyAlignment="1">
      <alignment horizontal="left"/>
    </xf>
    <xf numFmtId="0" fontId="0" fillId="8" borderId="37" xfId="0" applyFill="1" applyBorder="1" applyAlignment="1">
      <alignment horizontal="right"/>
    </xf>
    <xf numFmtId="0" fontId="0" fillId="8" borderId="8" xfId="0" applyFill="1" applyBorder="1" applyAlignment="1">
      <alignment horizontal="left"/>
    </xf>
    <xf numFmtId="0" fontId="0" fillId="9" borderId="7" xfId="0" applyFill="1" applyBorder="1" applyAlignment="1">
      <alignment horizontal="right"/>
    </xf>
    <xf numFmtId="0" fontId="0" fillId="9" borderId="8" xfId="0" applyFill="1" applyBorder="1" applyAlignment="1">
      <alignment horizontal="left"/>
    </xf>
    <xf numFmtId="0" fontId="10" fillId="11" borderId="49" xfId="0" applyFont="1" applyFill="1" applyBorder="1" applyAlignment="1">
      <alignment horizontal="center"/>
    </xf>
    <xf numFmtId="0" fontId="10" fillId="11" borderId="38" xfId="0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5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7" borderId="3" xfId="0" applyFont="1" applyFill="1" applyBorder="1" applyAlignment="1">
      <alignment horizontal="center"/>
    </xf>
    <xf numFmtId="0" fontId="11" fillId="7" borderId="4" xfId="0" applyFont="1" applyFill="1" applyBorder="1" applyAlignment="1">
      <alignment horizontal="center"/>
    </xf>
    <xf numFmtId="0" fontId="11" fillId="7" borderId="25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11" fillId="7" borderId="59" xfId="0" applyFont="1" applyFill="1" applyBorder="1" applyAlignment="1">
      <alignment horizontal="center"/>
    </xf>
    <xf numFmtId="0" fontId="11" fillId="7" borderId="2" xfId="0" applyFont="1" applyFill="1" applyBorder="1" applyAlignment="1">
      <alignment horizontal="center"/>
    </xf>
    <xf numFmtId="0" fontId="11" fillId="7" borderId="17" xfId="0" applyFont="1" applyFill="1" applyBorder="1" applyAlignment="1">
      <alignment horizontal="center"/>
    </xf>
    <xf numFmtId="0" fontId="11" fillId="7" borderId="7" xfId="0" applyFont="1" applyFill="1" applyBorder="1" applyAlignment="1">
      <alignment horizontal="center"/>
    </xf>
    <xf numFmtId="0" fontId="1" fillId="7" borderId="51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1" fillId="7" borderId="60" xfId="0" applyFont="1" applyFill="1" applyBorder="1" applyAlignment="1">
      <alignment horizontal="center"/>
    </xf>
    <xf numFmtId="0" fontId="11" fillId="7" borderId="8" xfId="0" applyFont="1" applyFill="1" applyBorder="1" applyAlignment="1">
      <alignment horizontal="center"/>
    </xf>
    <xf numFmtId="0" fontId="11" fillId="7" borderId="37" xfId="0" applyFont="1" applyFill="1" applyBorder="1" applyAlignment="1">
      <alignment horizontal="center"/>
    </xf>
    <xf numFmtId="0" fontId="11" fillId="7" borderId="55" xfId="0" applyFont="1" applyFill="1" applyBorder="1" applyAlignment="1">
      <alignment horizontal="center" vertical="center"/>
    </xf>
    <xf numFmtId="0" fontId="11" fillId="7" borderId="62" xfId="0" applyFont="1" applyFill="1" applyBorder="1" applyAlignment="1">
      <alignment horizontal="center" vertical="center"/>
    </xf>
    <xf numFmtId="0" fontId="11" fillId="7" borderId="57" xfId="0" applyFont="1" applyFill="1" applyBorder="1" applyAlignment="1">
      <alignment horizontal="center" vertical="center"/>
    </xf>
    <xf numFmtId="0" fontId="11" fillId="7" borderId="58" xfId="0" applyFont="1" applyFill="1" applyBorder="1" applyAlignment="1">
      <alignment horizontal="center" vertical="center"/>
    </xf>
    <xf numFmtId="0" fontId="11" fillId="7" borderId="7" xfId="0" applyFont="1" applyFill="1" applyBorder="1" applyAlignment="1">
      <alignment horizontal="center" vertical="center"/>
    </xf>
    <xf numFmtId="0" fontId="1" fillId="7" borderId="51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1" fillId="7" borderId="60" xfId="0" applyFont="1" applyFill="1" applyBorder="1" applyAlignment="1">
      <alignment horizontal="center" vertical="center"/>
    </xf>
    <xf numFmtId="0" fontId="11" fillId="7" borderId="8" xfId="0" applyFont="1" applyFill="1" applyBorder="1" applyAlignment="1">
      <alignment horizontal="center" vertical="center"/>
    </xf>
    <xf numFmtId="0" fontId="11" fillId="7" borderId="37" xfId="0" applyFont="1" applyFill="1" applyBorder="1" applyAlignment="1">
      <alignment horizontal="center" vertical="center"/>
    </xf>
    <xf numFmtId="0" fontId="11" fillId="7" borderId="62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1" fillId="7" borderId="61" xfId="0" applyFont="1" applyFill="1" applyBorder="1" applyAlignment="1">
      <alignment horizontal="center"/>
    </xf>
    <xf numFmtId="0" fontId="1" fillId="0" borderId="5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7" borderId="24" xfId="0" applyFont="1" applyFill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7" borderId="58" xfId="0" applyFont="1" applyFill="1" applyBorder="1" applyAlignment="1">
      <alignment horizontal="center"/>
    </xf>
    <xf numFmtId="0" fontId="11" fillId="7" borderId="53" xfId="0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10" borderId="56" xfId="0" applyFont="1" applyFill="1" applyBorder="1" applyAlignment="1">
      <alignment horizontal="center" vertical="center"/>
    </xf>
    <xf numFmtId="0" fontId="1" fillId="10" borderId="57" xfId="0" applyFont="1" applyFill="1" applyBorder="1" applyAlignment="1">
      <alignment horizontal="center" vertical="center"/>
    </xf>
    <xf numFmtId="0" fontId="1" fillId="10" borderId="56" xfId="0" applyFont="1" applyFill="1" applyBorder="1" applyAlignment="1">
      <alignment horizontal="center"/>
    </xf>
    <xf numFmtId="0" fontId="1" fillId="10" borderId="57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7" borderId="23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" fillId="7" borderId="20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1" fillId="7" borderId="23" xfId="0" applyFont="1" applyFill="1" applyBorder="1" applyAlignment="1">
      <alignment horizontal="center"/>
    </xf>
    <xf numFmtId="0" fontId="1" fillId="7" borderId="26" xfId="0" applyFont="1" applyFill="1" applyBorder="1" applyAlignment="1">
      <alignment horizontal="center" vertical="center"/>
    </xf>
    <xf numFmtId="0" fontId="1" fillId="7" borderId="64" xfId="0" applyFont="1" applyFill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7" borderId="35" xfId="0" applyFont="1" applyFill="1" applyBorder="1" applyAlignment="1">
      <alignment horizontal="center" vertical="center"/>
    </xf>
    <xf numFmtId="0" fontId="1" fillId="7" borderId="30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56" xfId="0" applyFont="1" applyFill="1" applyBorder="1" applyAlignment="1">
      <alignment horizontal="center" vertical="center"/>
    </xf>
    <xf numFmtId="0" fontId="1" fillId="7" borderId="57" xfId="0" applyFont="1" applyFill="1" applyBorder="1" applyAlignment="1">
      <alignment horizontal="center" vertical="center"/>
    </xf>
    <xf numFmtId="0" fontId="1" fillId="10" borderId="15" xfId="0" applyFont="1" applyFill="1" applyBorder="1" applyAlignment="1">
      <alignment horizontal="center"/>
    </xf>
    <xf numFmtId="0" fontId="1" fillId="7" borderId="5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" fillId="7" borderId="32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7" borderId="33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1" fillId="10" borderId="10" xfId="0" applyFont="1" applyFill="1" applyBorder="1" applyAlignment="1">
      <alignment horizontal="center"/>
    </xf>
    <xf numFmtId="0" fontId="1" fillId="10" borderId="48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38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10" borderId="42" xfId="0" applyFont="1" applyFill="1" applyBorder="1" applyAlignment="1">
      <alignment horizontal="center"/>
    </xf>
    <xf numFmtId="0" fontId="1" fillId="10" borderId="43" xfId="0" applyFont="1" applyFill="1" applyBorder="1" applyAlignment="1">
      <alignment horizontal="center"/>
    </xf>
    <xf numFmtId="0" fontId="1" fillId="10" borderId="44" xfId="0" applyFont="1" applyFill="1" applyBorder="1" applyAlignment="1">
      <alignment horizontal="center"/>
    </xf>
    <xf numFmtId="0" fontId="1" fillId="10" borderId="11" xfId="0" applyFont="1" applyFill="1" applyBorder="1" applyAlignment="1">
      <alignment horizontal="center"/>
    </xf>
    <xf numFmtId="0" fontId="1" fillId="10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6348</xdr:colOff>
      <xdr:row>24</xdr:row>
      <xdr:rowOff>71435</xdr:rowOff>
    </xdr:from>
    <xdr:to>
      <xdr:col>5</xdr:col>
      <xdr:colOff>263524</xdr:colOff>
      <xdr:row>29</xdr:row>
      <xdr:rowOff>121680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4848" y="5024435"/>
          <a:ext cx="1066801" cy="1010908"/>
        </a:xfrm>
        <a:prstGeom prst="rect">
          <a:avLst/>
        </a:prstGeom>
      </xdr:spPr>
    </xdr:pic>
    <xdr:clientData/>
  </xdr:twoCellAnchor>
  <xdr:twoCellAnchor editAs="oneCell">
    <xdr:from>
      <xdr:col>0</xdr:col>
      <xdr:colOff>230188</xdr:colOff>
      <xdr:row>25</xdr:row>
      <xdr:rowOff>93133</xdr:rowOff>
    </xdr:from>
    <xdr:to>
      <xdr:col>3</xdr:col>
      <xdr:colOff>258763</xdr:colOff>
      <xdr:row>29</xdr:row>
      <xdr:rowOff>114074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188" y="5236633"/>
          <a:ext cx="2457450" cy="791104"/>
        </a:xfrm>
        <a:prstGeom prst="rect">
          <a:avLst/>
        </a:prstGeom>
      </xdr:spPr>
    </xdr:pic>
    <xdr:clientData/>
  </xdr:twoCellAnchor>
  <xdr:twoCellAnchor editAs="oneCell">
    <xdr:from>
      <xdr:col>6</xdr:col>
      <xdr:colOff>7937</xdr:colOff>
      <xdr:row>24</xdr:row>
      <xdr:rowOff>39687</xdr:rowOff>
    </xdr:from>
    <xdr:to>
      <xdr:col>7</xdr:col>
      <xdr:colOff>239712</xdr:colOff>
      <xdr:row>29</xdr:row>
      <xdr:rowOff>75974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5687" y="4992687"/>
          <a:ext cx="1041400" cy="996950"/>
        </a:xfrm>
        <a:prstGeom prst="rect">
          <a:avLst/>
        </a:prstGeom>
      </xdr:spPr>
    </xdr:pic>
    <xdr:clientData/>
  </xdr:twoCellAnchor>
  <xdr:twoCellAnchor editAs="oneCell">
    <xdr:from>
      <xdr:col>5</xdr:col>
      <xdr:colOff>785813</xdr:colOff>
      <xdr:row>17</xdr:row>
      <xdr:rowOff>95250</xdr:rowOff>
    </xdr:from>
    <xdr:to>
      <xdr:col>7</xdr:col>
      <xdr:colOff>223838</xdr:colOff>
      <xdr:row>22</xdr:row>
      <xdr:rowOff>149527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3938" y="3714750"/>
          <a:ext cx="1057275" cy="1025525"/>
        </a:xfrm>
        <a:prstGeom prst="rect">
          <a:avLst/>
        </a:prstGeom>
      </xdr:spPr>
    </xdr:pic>
    <xdr:clientData/>
  </xdr:twoCellAnchor>
  <xdr:twoCellAnchor editAs="oneCell">
    <xdr:from>
      <xdr:col>8</xdr:col>
      <xdr:colOff>746124</xdr:colOff>
      <xdr:row>16</xdr:row>
      <xdr:rowOff>116820</xdr:rowOff>
    </xdr:from>
    <xdr:to>
      <xdr:col>11</xdr:col>
      <xdr:colOff>642936</xdr:colOff>
      <xdr:row>29</xdr:row>
      <xdr:rowOff>42240</xdr:rowOff>
    </xdr:to>
    <xdr:pic>
      <xdr:nvPicPr>
        <xdr:cNvPr id="11" name="Image 1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3124" y="3545820"/>
          <a:ext cx="2325687" cy="24233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60"/>
  <sheetViews>
    <sheetView tabSelected="1" showWhiteSpace="0" view="pageLayout" zoomScaleNormal="70" workbookViewId="0">
      <selection activeCell="C18" sqref="C18"/>
    </sheetView>
  </sheetViews>
  <sheetFormatPr baseColWidth="10" defaultColWidth="11.42578125" defaultRowHeight="15"/>
  <cols>
    <col min="13" max="14" width="5.85546875" customWidth="1"/>
    <col min="15" max="15" width="9.140625" bestFit="1" customWidth="1"/>
    <col min="16" max="16" width="11.85546875" customWidth="1"/>
    <col min="17" max="18" width="3.85546875" customWidth="1"/>
    <col min="19" max="19" width="12" customWidth="1"/>
    <col min="20" max="20" width="9.85546875" customWidth="1"/>
    <col min="21" max="21" width="7.7109375" customWidth="1"/>
    <col min="23" max="23" width="4.5703125" bestFit="1" customWidth="1"/>
    <col min="24" max="24" width="5.140625" bestFit="1" customWidth="1"/>
    <col min="25" max="25" width="4.5703125" bestFit="1" customWidth="1"/>
    <col min="26" max="26" width="5.140625" bestFit="1" customWidth="1"/>
    <col min="27" max="27" width="4.5703125" bestFit="1" customWidth="1"/>
    <col min="28" max="28" width="5.140625" bestFit="1" customWidth="1"/>
    <col min="29" max="29" width="4.5703125" bestFit="1" customWidth="1"/>
    <col min="30" max="30" width="5.140625" bestFit="1" customWidth="1"/>
    <col min="32" max="33" width="9.140625" bestFit="1" customWidth="1"/>
    <col min="34" max="41" width="15" customWidth="1"/>
    <col min="42" max="42" width="9.140625" bestFit="1" customWidth="1"/>
    <col min="43" max="43" width="8" style="191" bestFit="1" customWidth="1"/>
    <col min="44" max="44" width="3.28515625" style="163" bestFit="1" customWidth="1"/>
    <col min="45" max="45" width="12" style="151" customWidth="1"/>
    <col min="46" max="46" width="11.42578125" style="151" customWidth="1"/>
    <col min="47" max="47" width="3.7109375" style="163" bestFit="1" customWidth="1"/>
    <col min="48" max="48" width="3.28515625" style="163" bestFit="1" customWidth="1"/>
    <col min="49" max="50" width="12" style="151" customWidth="1"/>
    <col min="51" max="51" width="3.7109375" style="163" bestFit="1" customWidth="1"/>
    <col min="52" max="52" width="3.28515625" style="163" bestFit="1" customWidth="1"/>
    <col min="53" max="54" width="12" style="151" customWidth="1"/>
    <col min="55" max="55" width="3.7109375" style="163" bestFit="1" customWidth="1"/>
    <col min="56" max="56" width="3.28515625" style="163" bestFit="1" customWidth="1"/>
    <col min="57" max="58" width="11.85546875" style="151" customWidth="1"/>
    <col min="59" max="59" width="3.7109375" style="163" bestFit="1" customWidth="1"/>
    <col min="60" max="60" width="2.7109375" customWidth="1"/>
    <col min="61" max="61" width="4.5703125" bestFit="1" customWidth="1"/>
    <col min="62" max="62" width="9.5703125" bestFit="1" customWidth="1"/>
    <col min="63" max="63" width="4.5703125" bestFit="1" customWidth="1"/>
    <col min="64" max="64" width="9.5703125" bestFit="1" customWidth="1"/>
    <col min="65" max="65" width="2.7109375" customWidth="1"/>
    <col min="66" max="66" width="4.5703125" bestFit="1" customWidth="1"/>
    <col min="67" max="67" width="9.5703125" bestFit="1" customWidth="1"/>
    <col min="68" max="68" width="4.5703125" bestFit="1" customWidth="1"/>
    <col min="69" max="69" width="9.5703125" bestFit="1" customWidth="1"/>
  </cols>
  <sheetData>
    <row r="1" spans="1:59" ht="30.75" customHeight="1" thickBot="1">
      <c r="A1" s="233" t="s">
        <v>95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 t="s">
        <v>95</v>
      </c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4" t="s">
        <v>95</v>
      </c>
      <c r="AH1" s="234"/>
      <c r="AI1" s="234"/>
      <c r="AJ1" s="234"/>
      <c r="AK1" s="234"/>
      <c r="AL1" s="234"/>
      <c r="AM1" s="234"/>
      <c r="AN1" s="234"/>
      <c r="AO1" s="234"/>
      <c r="AP1" s="234"/>
      <c r="AQ1" s="243" t="s">
        <v>96</v>
      </c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3"/>
      <c r="BF1" s="243"/>
      <c r="BG1" s="243"/>
    </row>
    <row r="2" spans="1:59" ht="15" customHeight="1" thickBot="1">
      <c r="A2" s="1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2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Q2" s="196"/>
      <c r="AR2" s="236" t="s">
        <v>39</v>
      </c>
      <c r="AS2" s="237"/>
      <c r="AT2" s="237"/>
      <c r="AU2" s="237"/>
      <c r="AV2" s="237"/>
      <c r="AW2" s="237"/>
      <c r="AX2" s="237"/>
      <c r="AY2" s="238"/>
      <c r="AZ2" s="239" t="s">
        <v>40</v>
      </c>
      <c r="BA2" s="237"/>
      <c r="BB2" s="237"/>
      <c r="BC2" s="237"/>
      <c r="BD2" s="237"/>
      <c r="BE2" s="237"/>
      <c r="BF2" s="237"/>
      <c r="BG2" s="240"/>
    </row>
    <row r="3" spans="1:59" ht="1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98" t="s">
        <v>8</v>
      </c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G3" s="347" t="s">
        <v>9</v>
      </c>
      <c r="AH3" s="239" t="s">
        <v>39</v>
      </c>
      <c r="AI3" s="237"/>
      <c r="AJ3" s="237"/>
      <c r="AK3" s="240"/>
      <c r="AL3" s="236" t="s">
        <v>40</v>
      </c>
      <c r="AM3" s="237"/>
      <c r="AN3" s="237"/>
      <c r="AO3" s="240"/>
      <c r="AQ3" s="190" t="s">
        <v>9</v>
      </c>
      <c r="AR3" s="244" t="s">
        <v>41</v>
      </c>
      <c r="AS3" s="198"/>
      <c r="AT3" s="198"/>
      <c r="AU3" s="199"/>
      <c r="AV3" s="246" t="s">
        <v>42</v>
      </c>
      <c r="AW3" s="198"/>
      <c r="AX3" s="198"/>
      <c r="AY3" s="247"/>
      <c r="AZ3" s="246" t="s">
        <v>43</v>
      </c>
      <c r="BA3" s="198"/>
      <c r="BB3" s="198"/>
      <c r="BC3" s="199"/>
      <c r="BD3" s="246" t="s">
        <v>44</v>
      </c>
      <c r="BE3" s="198"/>
      <c r="BF3" s="198"/>
      <c r="BG3" s="199"/>
    </row>
    <row r="4" spans="1:59" ht="1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3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G4" s="348"/>
      <c r="AH4" s="344" t="s">
        <v>41</v>
      </c>
      <c r="AI4" s="345"/>
      <c r="AJ4" s="344" t="s">
        <v>42</v>
      </c>
      <c r="AK4" s="345"/>
      <c r="AL4" s="346" t="s">
        <v>43</v>
      </c>
      <c r="AM4" s="345"/>
      <c r="AN4" s="344" t="s">
        <v>44</v>
      </c>
      <c r="AO4" s="345"/>
      <c r="AQ4" s="235" t="s">
        <v>29</v>
      </c>
      <c r="AR4" s="192" t="s">
        <v>87</v>
      </c>
      <c r="AS4" s="245" t="s">
        <v>55</v>
      </c>
      <c r="AT4" s="245"/>
      <c r="AU4" s="165" t="s">
        <v>97</v>
      </c>
      <c r="AV4" s="164" t="s">
        <v>91</v>
      </c>
      <c r="AW4" s="245" t="s">
        <v>56</v>
      </c>
      <c r="AX4" s="245"/>
      <c r="AY4" s="166" t="s">
        <v>98</v>
      </c>
      <c r="AZ4" s="164" t="s">
        <v>89</v>
      </c>
      <c r="BA4" s="245" t="s">
        <v>57</v>
      </c>
      <c r="BB4" s="245"/>
      <c r="BC4" s="165" t="s">
        <v>99</v>
      </c>
      <c r="BD4" s="164" t="s">
        <v>93</v>
      </c>
      <c r="BE4" s="245" t="s">
        <v>58</v>
      </c>
      <c r="BF4" s="245"/>
      <c r="BG4" s="165" t="s">
        <v>100</v>
      </c>
    </row>
    <row r="5" spans="1:59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G5" s="127" t="s">
        <v>20</v>
      </c>
      <c r="AH5" s="134" t="str">
        <f t="shared" ref="AH5:AH10" si="0">+P9</f>
        <v>LUSSANT 2</v>
      </c>
      <c r="AI5" s="135" t="str">
        <f t="shared" ref="AI5:AI10" si="1">+S9</f>
        <v>SAUJON 1</v>
      </c>
      <c r="AJ5" s="136" t="str">
        <f t="shared" ref="AJ5:AJ10" si="2">+P21</f>
        <v>RUELLE 1</v>
      </c>
      <c r="AK5" s="137" t="str">
        <f t="shared" ref="AK5:AK10" si="3">+S21</f>
        <v>OFC 2</v>
      </c>
      <c r="AL5" s="138" t="str">
        <f t="shared" ref="AL5:AL10" si="4">+P40</f>
        <v>OFC 1</v>
      </c>
      <c r="AM5" s="139" t="str">
        <f t="shared" ref="AM5:AM10" si="5">+S40</f>
        <v>EXEMPT</v>
      </c>
      <c r="AN5" s="132" t="str">
        <f t="shared" ref="AN5:AN10" si="6">+P52</f>
        <v xml:space="preserve">OFC 3 </v>
      </c>
      <c r="AO5" s="133" t="str">
        <f t="shared" ref="AO5:AO10" si="7">+S52</f>
        <v>V,MIOSSON</v>
      </c>
      <c r="AQ5" s="235"/>
      <c r="AR5" s="192"/>
      <c r="AS5" s="61">
        <f>W14</f>
        <v>0</v>
      </c>
      <c r="AT5" s="61">
        <f>W29</f>
        <v>0</v>
      </c>
      <c r="AU5" s="165"/>
      <c r="AV5" s="164"/>
      <c r="AW5" s="61">
        <f>W45</f>
        <v>0</v>
      </c>
      <c r="AX5" s="61">
        <f>W60</f>
        <v>0</v>
      </c>
      <c r="AY5" s="166"/>
      <c r="AZ5" s="164"/>
      <c r="BA5" s="61">
        <f>W26</f>
        <v>0</v>
      </c>
      <c r="BB5" s="61">
        <f>W17</f>
        <v>0</v>
      </c>
      <c r="BC5" s="165"/>
      <c r="BD5" s="164"/>
      <c r="BE5" s="61">
        <f>W57</f>
        <v>0</v>
      </c>
      <c r="BF5" s="61">
        <f>W48</f>
        <v>0</v>
      </c>
      <c r="BG5" s="165"/>
    </row>
    <row r="6" spans="1:59" ht="15.75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7"/>
      <c r="AB6" s="4"/>
      <c r="AC6" s="4"/>
      <c r="AD6" s="4"/>
      <c r="AE6" s="4"/>
      <c r="AG6" s="127" t="s">
        <v>26</v>
      </c>
      <c r="AH6" s="134" t="str">
        <f t="shared" si="0"/>
        <v>G.MARSILLAC</v>
      </c>
      <c r="AI6" s="135" t="str">
        <f t="shared" si="1"/>
        <v>ST GEORGES</v>
      </c>
      <c r="AJ6" s="136" t="str">
        <f t="shared" si="2"/>
        <v>SC ANGERIEN 2</v>
      </c>
      <c r="AK6" s="137" t="str">
        <f t="shared" si="3"/>
        <v>ECR</v>
      </c>
      <c r="AL6" s="138" t="str">
        <f t="shared" si="4"/>
        <v>LUSSANT 1</v>
      </c>
      <c r="AM6" s="139" t="str">
        <f t="shared" si="5"/>
        <v>SAUJON 2</v>
      </c>
      <c r="AN6" s="132" t="str">
        <f t="shared" si="6"/>
        <v>RUELLE 2</v>
      </c>
      <c r="AO6" s="133" t="str">
        <f t="shared" si="7"/>
        <v>SC ANGERIEN 1</v>
      </c>
      <c r="AQ6" s="242" t="s">
        <v>24</v>
      </c>
      <c r="AR6" s="193" t="s">
        <v>90</v>
      </c>
      <c r="AS6" s="241" t="s">
        <v>59</v>
      </c>
      <c r="AT6" s="241"/>
      <c r="AU6" s="153" t="s">
        <v>101</v>
      </c>
      <c r="AV6" s="152" t="s">
        <v>94</v>
      </c>
      <c r="AW6" s="241" t="s">
        <v>60</v>
      </c>
      <c r="AX6" s="241"/>
      <c r="AY6" s="154" t="s">
        <v>102</v>
      </c>
      <c r="AZ6" s="152" t="s">
        <v>88</v>
      </c>
      <c r="BA6" s="241" t="s">
        <v>61</v>
      </c>
      <c r="BB6" s="241"/>
      <c r="BC6" s="153" t="s">
        <v>103</v>
      </c>
      <c r="BD6" s="152" t="s">
        <v>92</v>
      </c>
      <c r="BE6" s="241" t="s">
        <v>62</v>
      </c>
      <c r="BF6" s="241"/>
      <c r="BG6" s="153" t="s">
        <v>104</v>
      </c>
    </row>
    <row r="7" spans="1:59" ht="15.75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299" t="s">
        <v>0</v>
      </c>
      <c r="N7" s="300"/>
      <c r="O7" s="279" t="s">
        <v>9</v>
      </c>
      <c r="P7" s="281" t="s">
        <v>10</v>
      </c>
      <c r="Q7" s="279" t="s">
        <v>11</v>
      </c>
      <c r="R7" s="279"/>
      <c r="S7" s="281" t="s">
        <v>10</v>
      </c>
      <c r="T7" s="303" t="s">
        <v>12</v>
      </c>
      <c r="U7" s="293"/>
      <c r="V7" s="8"/>
      <c r="W7" s="271" t="s">
        <v>13</v>
      </c>
      <c r="X7" s="272"/>
      <c r="Y7" s="273" t="s">
        <v>14</v>
      </c>
      <c r="Z7" s="274"/>
      <c r="AA7" s="271" t="s">
        <v>15</v>
      </c>
      <c r="AB7" s="272"/>
      <c r="AC7" s="271" t="s">
        <v>16</v>
      </c>
      <c r="AD7" s="272"/>
      <c r="AE7" s="296" t="s">
        <v>17</v>
      </c>
      <c r="AG7" s="127" t="s">
        <v>21</v>
      </c>
      <c r="AH7" s="134" t="str">
        <f t="shared" si="0"/>
        <v>LUSSANT 2</v>
      </c>
      <c r="AI7" s="135" t="str">
        <f t="shared" si="1"/>
        <v>G.MARSILLAC</v>
      </c>
      <c r="AJ7" s="136" t="str">
        <f t="shared" si="2"/>
        <v>RUELLE 1</v>
      </c>
      <c r="AK7" s="137" t="str">
        <f t="shared" si="3"/>
        <v>SC ANGERIEN 2</v>
      </c>
      <c r="AL7" s="138" t="str">
        <f t="shared" si="4"/>
        <v>OFC 1</v>
      </c>
      <c r="AM7" s="139" t="str">
        <f t="shared" si="5"/>
        <v>LUSSANT 1</v>
      </c>
      <c r="AN7" s="132" t="str">
        <f t="shared" si="6"/>
        <v xml:space="preserve">OFC 3 </v>
      </c>
      <c r="AO7" s="133" t="str">
        <f t="shared" si="7"/>
        <v>RUELLE 2</v>
      </c>
      <c r="AQ7" s="225"/>
      <c r="AR7" s="162"/>
      <c r="AS7" s="156">
        <f>W15</f>
        <v>0</v>
      </c>
      <c r="AT7" s="156">
        <f>W28</f>
        <v>0</v>
      </c>
      <c r="AU7" s="157"/>
      <c r="AV7" s="155"/>
      <c r="AW7" s="156">
        <f>W46</f>
        <v>0</v>
      </c>
      <c r="AX7" s="156">
        <f>W59</f>
        <v>0</v>
      </c>
      <c r="AY7" s="158"/>
      <c r="AZ7" s="155"/>
      <c r="BA7" s="156">
        <f>W27</f>
        <v>0</v>
      </c>
      <c r="BB7" s="156">
        <f>W16</f>
        <v>0</v>
      </c>
      <c r="BC7" s="157"/>
      <c r="BD7" s="155"/>
      <c r="BE7" s="156">
        <f>W58</f>
        <v>0</v>
      </c>
      <c r="BF7" s="156">
        <f>W47</f>
        <v>0</v>
      </c>
      <c r="BG7" s="157"/>
    </row>
    <row r="8" spans="1:59" ht="15.75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01"/>
      <c r="N8" s="302"/>
      <c r="O8" s="280"/>
      <c r="P8" s="282"/>
      <c r="Q8" s="280"/>
      <c r="R8" s="280"/>
      <c r="S8" s="282"/>
      <c r="T8" s="304"/>
      <c r="U8" s="293"/>
      <c r="V8" s="8"/>
      <c r="W8" s="9" t="s">
        <v>18</v>
      </c>
      <c r="X8" s="10" t="s">
        <v>19</v>
      </c>
      <c r="Y8" s="11" t="s">
        <v>18</v>
      </c>
      <c r="Z8" s="12" t="s">
        <v>19</v>
      </c>
      <c r="AA8" s="9" t="s">
        <v>18</v>
      </c>
      <c r="AB8" s="10" t="s">
        <v>19</v>
      </c>
      <c r="AC8" s="9" t="s">
        <v>18</v>
      </c>
      <c r="AD8" s="10" t="s">
        <v>19</v>
      </c>
      <c r="AE8" s="297"/>
      <c r="AG8" s="127" t="s">
        <v>27</v>
      </c>
      <c r="AH8" s="134" t="str">
        <f t="shared" si="0"/>
        <v>SAUJON 1</v>
      </c>
      <c r="AI8" s="135" t="str">
        <f t="shared" si="1"/>
        <v>ST GEORGES</v>
      </c>
      <c r="AJ8" s="136" t="str">
        <f t="shared" si="2"/>
        <v>OFC 2</v>
      </c>
      <c r="AK8" s="137" t="str">
        <f t="shared" si="3"/>
        <v>ECR</v>
      </c>
      <c r="AL8" s="138" t="str">
        <f t="shared" si="4"/>
        <v>EXEMPT</v>
      </c>
      <c r="AM8" s="139" t="str">
        <f t="shared" si="5"/>
        <v>SAUJON 2</v>
      </c>
      <c r="AN8" s="132" t="str">
        <f t="shared" si="6"/>
        <v>V,MIOSSON</v>
      </c>
      <c r="AO8" s="133" t="str">
        <f t="shared" si="7"/>
        <v>SC ANGERIEN 1</v>
      </c>
      <c r="AQ8" s="197" t="s">
        <v>46</v>
      </c>
      <c r="AR8" s="231" t="s">
        <v>30</v>
      </c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1"/>
      <c r="BG8" s="231"/>
    </row>
    <row r="9" spans="1:59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269" t="str">
        <f>A13</f>
        <v>LUSSANT 2</v>
      </c>
      <c r="N9" s="270"/>
      <c r="O9" s="13" t="s">
        <v>20</v>
      </c>
      <c r="P9" s="14" t="str">
        <f>A13</f>
        <v>LUSSANT 2</v>
      </c>
      <c r="Q9" s="15"/>
      <c r="R9" s="16"/>
      <c r="S9" s="14" t="str">
        <f>A14</f>
        <v>SAUJON 1</v>
      </c>
      <c r="T9" s="17" t="s">
        <v>6</v>
      </c>
      <c r="U9" s="3"/>
      <c r="V9" s="18" t="str">
        <f>M9</f>
        <v>LUSSANT 2</v>
      </c>
      <c r="W9" s="19">
        <f>IF(X9&gt;0,3,IF(X9&lt;0,0,1))</f>
        <v>1</v>
      </c>
      <c r="X9" s="20">
        <f>Q9-R9</f>
        <v>0</v>
      </c>
      <c r="Y9" s="51">
        <f>IF(Z9&gt;0,3,IF(Z9&lt;0,0,1))</f>
        <v>1</v>
      </c>
      <c r="Z9" s="49">
        <f>Q11-R11</f>
        <v>0</v>
      </c>
      <c r="AA9" s="19">
        <f>IF(AB9&gt;0,3,IF(AB9&lt;0,0,1))</f>
        <v>1</v>
      </c>
      <c r="AB9" s="20">
        <f>Q13-R13</f>
        <v>0</v>
      </c>
      <c r="AC9" s="51">
        <f>SUM(W9+Y9+AA9)</f>
        <v>3</v>
      </c>
      <c r="AD9" s="52">
        <f>SUM(X9+Z9+AB9)</f>
        <v>0</v>
      </c>
      <c r="AE9" s="21">
        <f>RANK(AC9,AC9:AC12)</f>
        <v>1</v>
      </c>
      <c r="AG9" s="127" t="s">
        <v>22</v>
      </c>
      <c r="AH9" s="134" t="str">
        <f t="shared" si="0"/>
        <v>LUSSANT 2</v>
      </c>
      <c r="AI9" s="135" t="str">
        <f t="shared" si="1"/>
        <v>ST GEORGES</v>
      </c>
      <c r="AJ9" s="136" t="str">
        <f t="shared" si="2"/>
        <v>RUELLE 1</v>
      </c>
      <c r="AK9" s="137" t="str">
        <f t="shared" si="3"/>
        <v>ECR</v>
      </c>
      <c r="AL9" s="138" t="str">
        <f t="shared" si="4"/>
        <v>OFC 1</v>
      </c>
      <c r="AM9" s="139" t="str">
        <f t="shared" si="5"/>
        <v>SAUJON 2</v>
      </c>
      <c r="AN9" s="132" t="str">
        <f t="shared" si="6"/>
        <v xml:space="preserve">OFC 3 </v>
      </c>
      <c r="AO9" s="133" t="str">
        <f t="shared" si="7"/>
        <v>SC ANGERIEN 1</v>
      </c>
      <c r="AQ9" s="232" t="s">
        <v>47</v>
      </c>
      <c r="AR9" s="170" t="s">
        <v>107</v>
      </c>
      <c r="AS9" s="227" t="s">
        <v>155</v>
      </c>
      <c r="AT9" s="228"/>
      <c r="AU9" s="168" t="s">
        <v>108</v>
      </c>
      <c r="AV9" s="167" t="s">
        <v>109</v>
      </c>
      <c r="AW9" s="227" t="s">
        <v>156</v>
      </c>
      <c r="AX9" s="227"/>
      <c r="AY9" s="169" t="s">
        <v>110</v>
      </c>
      <c r="AZ9" s="167" t="s">
        <v>111</v>
      </c>
      <c r="BA9" s="227" t="s">
        <v>157</v>
      </c>
      <c r="BB9" s="227"/>
      <c r="BC9" s="169" t="s">
        <v>112</v>
      </c>
      <c r="BD9" s="170" t="s">
        <v>113</v>
      </c>
      <c r="BE9" s="227" t="s">
        <v>158</v>
      </c>
      <c r="BF9" s="227"/>
      <c r="BG9" s="169" t="s">
        <v>114</v>
      </c>
    </row>
    <row r="10" spans="1:59" ht="15.7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269" t="str">
        <f>A14</f>
        <v>SAUJON 1</v>
      </c>
      <c r="N10" s="270"/>
      <c r="O10" s="22" t="s">
        <v>26</v>
      </c>
      <c r="P10" s="23" t="str">
        <f>A15</f>
        <v>G.MARSILLAC</v>
      </c>
      <c r="Q10" s="24"/>
      <c r="R10" s="24"/>
      <c r="S10" s="23" t="str">
        <f>A16</f>
        <v>ST GEORGES</v>
      </c>
      <c r="T10" s="25" t="s">
        <v>7</v>
      </c>
      <c r="U10" s="3"/>
      <c r="V10" s="18" t="str">
        <f>M10</f>
        <v>SAUJON 1</v>
      </c>
      <c r="W10" s="19">
        <f t="shared" ref="W10:Y12" si="8">IF(X10&gt;0,3,IF(X10&lt;0,0,1))</f>
        <v>1</v>
      </c>
      <c r="X10" s="20">
        <f>R9-Q9</f>
        <v>0</v>
      </c>
      <c r="Y10" s="51">
        <f t="shared" si="8"/>
        <v>1</v>
      </c>
      <c r="Z10" s="49">
        <f>Q12-R12</f>
        <v>0</v>
      </c>
      <c r="AA10" s="19">
        <f t="shared" ref="AA10" si="9">IF(AB10&gt;0,3,IF(AB10&lt;0,0,1))</f>
        <v>1</v>
      </c>
      <c r="AB10" s="20">
        <f>Q14-R14</f>
        <v>0</v>
      </c>
      <c r="AC10" s="51">
        <f t="shared" ref="AC10:AC12" si="10">SUM(W10+Y10+AA10)</f>
        <v>3</v>
      </c>
      <c r="AD10" s="52">
        <f t="shared" ref="AD10:AD12" si="11">SUM(X10+Z10+AB10)</f>
        <v>0</v>
      </c>
      <c r="AE10" s="21">
        <f>RANK(AC10,AC9:AC12)</f>
        <v>1</v>
      </c>
      <c r="AG10" s="127" t="s">
        <v>28</v>
      </c>
      <c r="AH10" s="140" t="str">
        <f t="shared" si="0"/>
        <v>SAUJON 1</v>
      </c>
      <c r="AI10" s="141" t="str">
        <f t="shared" si="1"/>
        <v>G.MARSILLAC</v>
      </c>
      <c r="AJ10" s="142" t="str">
        <f t="shared" si="2"/>
        <v>OFC 2</v>
      </c>
      <c r="AK10" s="143" t="str">
        <f t="shared" si="3"/>
        <v>SC ANGERIEN 2</v>
      </c>
      <c r="AL10" s="144" t="str">
        <f t="shared" si="4"/>
        <v>EXEMPT</v>
      </c>
      <c r="AM10" s="145" t="str">
        <f t="shared" si="5"/>
        <v>LUSSANT 1</v>
      </c>
      <c r="AN10" s="146" t="str">
        <f t="shared" si="6"/>
        <v>V,MIOSSON</v>
      </c>
      <c r="AO10" s="147" t="str">
        <f t="shared" si="7"/>
        <v>RUELLE 2</v>
      </c>
      <c r="AQ10" s="223"/>
      <c r="AR10" s="176"/>
      <c r="AS10" s="172">
        <f>+IF(AR5&gt;AU5,AT5,AS5)</f>
        <v>0</v>
      </c>
      <c r="AT10" s="173">
        <f>IF(AV5&gt;AY5,AX5,AW5)</f>
        <v>0</v>
      </c>
      <c r="AU10" s="174"/>
      <c r="AV10" s="171"/>
      <c r="AW10" s="172">
        <f>IF(AZ5&gt;BC5,BB5,BA5)</f>
        <v>0</v>
      </c>
      <c r="AX10" s="172">
        <f>IF(BD5&gt;BG5,BF5,BE5)</f>
        <v>0</v>
      </c>
      <c r="AY10" s="175"/>
      <c r="AZ10" s="171"/>
      <c r="BA10" s="172">
        <f>IF(AR7&gt;AU7,AT7,AS7)</f>
        <v>0</v>
      </c>
      <c r="BB10" s="172">
        <f>IF(AV7&gt;AY7,AX7,AW7)</f>
        <v>0</v>
      </c>
      <c r="BC10" s="175"/>
      <c r="BD10" s="176"/>
      <c r="BE10" s="172">
        <f>IF(AZ7&gt;BC7,BB7,BA7)</f>
        <v>0</v>
      </c>
      <c r="BF10" s="172">
        <f>IF(BD7&gt;BG7,BF7,BE7)</f>
        <v>0</v>
      </c>
      <c r="BG10" s="175"/>
    </row>
    <row r="11" spans="1:59" ht="15.75" thickBot="1">
      <c r="A11" s="248" t="s">
        <v>0</v>
      </c>
      <c r="B11" s="249"/>
      <c r="C11" s="3"/>
      <c r="D11" s="252" t="s">
        <v>1</v>
      </c>
      <c r="E11" s="253"/>
      <c r="F11" s="3"/>
      <c r="G11" s="256" t="s">
        <v>2</v>
      </c>
      <c r="H11" s="257"/>
      <c r="I11" s="3"/>
      <c r="J11" s="260" t="s">
        <v>3</v>
      </c>
      <c r="K11" s="261"/>
      <c r="L11" s="3"/>
      <c r="M11" s="269" t="str">
        <f>A15</f>
        <v>G.MARSILLAC</v>
      </c>
      <c r="N11" s="270"/>
      <c r="O11" s="26" t="s">
        <v>21</v>
      </c>
      <c r="P11" s="27" t="str">
        <f>A13</f>
        <v>LUSSANT 2</v>
      </c>
      <c r="Q11" s="28"/>
      <c r="R11" s="28"/>
      <c r="S11" s="27" t="str">
        <f>A15</f>
        <v>G.MARSILLAC</v>
      </c>
      <c r="T11" s="29" t="s">
        <v>6</v>
      </c>
      <c r="U11" s="3"/>
      <c r="V11" s="18" t="str">
        <f>M11</f>
        <v>G.MARSILLAC</v>
      </c>
      <c r="W11" s="19">
        <f t="shared" si="8"/>
        <v>1</v>
      </c>
      <c r="X11" s="20">
        <f>Q10-R10</f>
        <v>0</v>
      </c>
      <c r="Y11" s="51">
        <f t="shared" si="8"/>
        <v>1</v>
      </c>
      <c r="Z11" s="49">
        <f>R11-Q11</f>
        <v>0</v>
      </c>
      <c r="AA11" s="19">
        <f t="shared" ref="AA11" si="12">IF(AB11&gt;0,3,IF(AB11&lt;0,0,1))</f>
        <v>1</v>
      </c>
      <c r="AB11" s="20">
        <f>R14-Q14</f>
        <v>0</v>
      </c>
      <c r="AC11" s="51">
        <f t="shared" si="10"/>
        <v>3</v>
      </c>
      <c r="AD11" s="52">
        <f t="shared" si="11"/>
        <v>0</v>
      </c>
      <c r="AE11" s="21">
        <f>RANK(AC11,AC9:AC12)</f>
        <v>1</v>
      </c>
      <c r="AG11" s="148" t="s">
        <v>23</v>
      </c>
      <c r="AH11" s="356" t="s">
        <v>45</v>
      </c>
      <c r="AI11" s="231"/>
      <c r="AJ11" s="231"/>
      <c r="AK11" s="231"/>
      <c r="AL11" s="231"/>
      <c r="AM11" s="231"/>
      <c r="AN11" s="231"/>
      <c r="AO11" s="357"/>
      <c r="AQ11" s="224" t="s">
        <v>48</v>
      </c>
      <c r="AR11" s="131" t="s">
        <v>115</v>
      </c>
      <c r="AS11" s="198" t="s">
        <v>159</v>
      </c>
      <c r="AT11" s="199"/>
      <c r="AU11" s="159" t="s">
        <v>116</v>
      </c>
      <c r="AV11" s="129" t="s">
        <v>117</v>
      </c>
      <c r="AW11" s="198" t="s">
        <v>160</v>
      </c>
      <c r="AX11" s="198"/>
      <c r="AY11" s="130" t="s">
        <v>118</v>
      </c>
      <c r="AZ11" s="129" t="s">
        <v>119</v>
      </c>
      <c r="BA11" s="198" t="s">
        <v>161</v>
      </c>
      <c r="BB11" s="198"/>
      <c r="BC11" s="130" t="s">
        <v>120</v>
      </c>
      <c r="BD11" s="131" t="s">
        <v>121</v>
      </c>
      <c r="BE11" s="198" t="s">
        <v>162</v>
      </c>
      <c r="BF11" s="198"/>
      <c r="BG11" s="130" t="s">
        <v>122</v>
      </c>
    </row>
    <row r="12" spans="1:59" ht="15.75" thickBot="1">
      <c r="A12" s="250"/>
      <c r="B12" s="251"/>
      <c r="C12" s="3"/>
      <c r="D12" s="254"/>
      <c r="E12" s="255"/>
      <c r="F12" s="3"/>
      <c r="G12" s="258"/>
      <c r="H12" s="259"/>
      <c r="I12" s="3"/>
      <c r="J12" s="262"/>
      <c r="K12" s="263"/>
      <c r="L12" s="3"/>
      <c r="M12" s="269" t="str">
        <f>A16</f>
        <v>ST GEORGES</v>
      </c>
      <c r="N12" s="270"/>
      <c r="O12" s="26" t="s">
        <v>27</v>
      </c>
      <c r="P12" s="27" t="str">
        <f>A14</f>
        <v>SAUJON 1</v>
      </c>
      <c r="Q12" s="28"/>
      <c r="R12" s="28"/>
      <c r="S12" s="27" t="str">
        <f>A16</f>
        <v>ST GEORGES</v>
      </c>
      <c r="T12" s="30" t="s">
        <v>7</v>
      </c>
      <c r="U12" s="3"/>
      <c r="V12" s="18" t="str">
        <f>M12</f>
        <v>ST GEORGES</v>
      </c>
      <c r="W12" s="31">
        <f t="shared" si="8"/>
        <v>1</v>
      </c>
      <c r="X12" s="32">
        <f>R10-Q10</f>
        <v>0</v>
      </c>
      <c r="Y12" s="53">
        <f t="shared" si="8"/>
        <v>1</v>
      </c>
      <c r="Z12" s="50">
        <f>R12-Q12</f>
        <v>0</v>
      </c>
      <c r="AA12" s="31">
        <f t="shared" ref="AA12" si="13">IF(AB12&gt;0,3,IF(AB12&lt;0,0,1))</f>
        <v>1</v>
      </c>
      <c r="AB12" s="32">
        <f>R13-Q13</f>
        <v>0</v>
      </c>
      <c r="AC12" s="53">
        <f t="shared" si="10"/>
        <v>3</v>
      </c>
      <c r="AD12" s="54">
        <f t="shared" si="11"/>
        <v>0</v>
      </c>
      <c r="AE12" s="33">
        <f>RANK(AC12,AC9:AC12)</f>
        <v>1</v>
      </c>
      <c r="AG12" s="149" t="s">
        <v>29</v>
      </c>
      <c r="AH12" s="317" t="s">
        <v>55</v>
      </c>
      <c r="AI12" s="318"/>
      <c r="AJ12" s="317" t="s">
        <v>56</v>
      </c>
      <c r="AK12" s="318"/>
      <c r="AL12" s="317" t="s">
        <v>57</v>
      </c>
      <c r="AM12" s="318"/>
      <c r="AN12" s="317" t="s">
        <v>58</v>
      </c>
      <c r="AO12" s="318"/>
      <c r="AQ12" s="225"/>
      <c r="AR12" s="162"/>
      <c r="AS12" s="156">
        <f>IF(AR5&gt;AU5,AS5,AT5)</f>
        <v>0</v>
      </c>
      <c r="AT12" s="160">
        <f>IF(AV5&gt;AY5,AW5,AX5)</f>
        <v>0</v>
      </c>
      <c r="AU12" s="161"/>
      <c r="AV12" s="155"/>
      <c r="AW12" s="156">
        <f>IF(AZ5&gt;BC5,BA5,BB5)</f>
        <v>0</v>
      </c>
      <c r="AX12" s="156">
        <f>IF(BD5&gt;BG5,BE5,BF5)</f>
        <v>0</v>
      </c>
      <c r="AY12" s="157"/>
      <c r="AZ12" s="155"/>
      <c r="BA12" s="156">
        <f>IF(AR7&gt;AU7,AS7,AT7)</f>
        <v>0</v>
      </c>
      <c r="BB12" s="156">
        <f>IF(AV7&gt;AY7,AW7,AX7)</f>
        <v>0</v>
      </c>
      <c r="BC12" s="157"/>
      <c r="BD12" s="162"/>
      <c r="BE12" s="156">
        <f>IF(AZ7&gt;BC7,BA7,BB7)</f>
        <v>0</v>
      </c>
      <c r="BF12" s="156">
        <f>IF(BD7&gt;BG7,BE7,BF7)</f>
        <v>0</v>
      </c>
      <c r="BG12" s="157"/>
    </row>
    <row r="13" spans="1:59" ht="15.75" thickBot="1">
      <c r="A13" s="264" t="s">
        <v>177</v>
      </c>
      <c r="B13" s="265"/>
      <c r="C13" s="3"/>
      <c r="D13" s="264" t="s">
        <v>173</v>
      </c>
      <c r="E13" s="265"/>
      <c r="F13" s="3"/>
      <c r="G13" s="264" t="s">
        <v>180</v>
      </c>
      <c r="H13" s="265"/>
      <c r="I13" s="3"/>
      <c r="J13" s="264" t="s">
        <v>182</v>
      </c>
      <c r="K13" s="265"/>
      <c r="L13" s="3"/>
      <c r="M13" s="269"/>
      <c r="N13" s="270"/>
      <c r="O13" s="22" t="s">
        <v>22</v>
      </c>
      <c r="P13" s="23" t="str">
        <f>A13</f>
        <v>LUSSANT 2</v>
      </c>
      <c r="Q13" s="24"/>
      <c r="R13" s="24"/>
      <c r="S13" s="23" t="str">
        <f>A16</f>
        <v>ST GEORGES</v>
      </c>
      <c r="T13" s="17" t="s">
        <v>6</v>
      </c>
      <c r="U13" s="3"/>
      <c r="V13" s="18"/>
      <c r="W13" s="44"/>
      <c r="X13" s="44"/>
      <c r="Y13" s="44"/>
      <c r="Z13" s="44"/>
      <c r="AA13" s="44"/>
      <c r="AB13" s="44"/>
      <c r="AC13" s="44"/>
      <c r="AD13" s="44"/>
      <c r="AE13" s="55"/>
      <c r="AG13" s="127" t="s">
        <v>24</v>
      </c>
      <c r="AH13" s="351" t="s">
        <v>59</v>
      </c>
      <c r="AI13" s="352"/>
      <c r="AJ13" s="351" t="s">
        <v>60</v>
      </c>
      <c r="AK13" s="352"/>
      <c r="AL13" s="351" t="s">
        <v>61</v>
      </c>
      <c r="AM13" s="352"/>
      <c r="AN13" s="351" t="s">
        <v>62</v>
      </c>
      <c r="AO13" s="352"/>
      <c r="AQ13" s="222" t="s">
        <v>49</v>
      </c>
      <c r="AR13" s="180" t="s">
        <v>123</v>
      </c>
      <c r="AS13" s="229" t="s">
        <v>169</v>
      </c>
      <c r="AT13" s="230"/>
      <c r="AU13" s="178" t="s">
        <v>124</v>
      </c>
      <c r="AV13" s="177" t="s">
        <v>125</v>
      </c>
      <c r="AW13" s="229" t="s">
        <v>167</v>
      </c>
      <c r="AX13" s="229"/>
      <c r="AY13" s="179" t="s">
        <v>126</v>
      </c>
      <c r="AZ13" s="177" t="s">
        <v>127</v>
      </c>
      <c r="BA13" s="229" t="s">
        <v>166</v>
      </c>
      <c r="BB13" s="229"/>
      <c r="BC13" s="179" t="s">
        <v>128</v>
      </c>
      <c r="BD13" s="180" t="s">
        <v>129</v>
      </c>
      <c r="BE13" s="229" t="s">
        <v>163</v>
      </c>
      <c r="BF13" s="229"/>
      <c r="BG13" s="179" t="s">
        <v>130</v>
      </c>
    </row>
    <row r="14" spans="1:59" ht="15.75" thickBot="1">
      <c r="A14" s="264" t="s">
        <v>5</v>
      </c>
      <c r="B14" s="265"/>
      <c r="C14" s="3"/>
      <c r="D14" s="264" t="s">
        <v>181</v>
      </c>
      <c r="E14" s="265"/>
      <c r="F14" s="3"/>
      <c r="G14" s="264" t="s">
        <v>183</v>
      </c>
      <c r="H14" s="265"/>
      <c r="I14" s="3"/>
      <c r="J14" s="264" t="s">
        <v>184</v>
      </c>
      <c r="K14" s="265"/>
      <c r="L14" s="3"/>
      <c r="M14" s="35"/>
      <c r="N14" s="36"/>
      <c r="O14" s="41" t="s">
        <v>28</v>
      </c>
      <c r="P14" s="42" t="str">
        <f>A14</f>
        <v>SAUJON 1</v>
      </c>
      <c r="Q14" s="37"/>
      <c r="R14" s="37"/>
      <c r="S14" s="42" t="str">
        <f>A15</f>
        <v>G.MARSILLAC</v>
      </c>
      <c r="T14" s="43" t="s">
        <v>7</v>
      </c>
      <c r="U14" s="3"/>
      <c r="V14" s="125" t="s">
        <v>34</v>
      </c>
      <c r="W14" s="266"/>
      <c r="X14" s="266"/>
      <c r="Y14" s="266"/>
      <c r="Z14" s="266"/>
      <c r="AA14" s="266"/>
      <c r="AB14" s="266"/>
      <c r="AC14" s="266"/>
      <c r="AD14" s="4"/>
      <c r="AE14" s="4"/>
      <c r="AG14" s="127" t="s">
        <v>46</v>
      </c>
      <c r="AH14" s="353" t="s">
        <v>30</v>
      </c>
      <c r="AI14" s="354"/>
      <c r="AJ14" s="354"/>
      <c r="AK14" s="354"/>
      <c r="AL14" s="354"/>
      <c r="AM14" s="354"/>
      <c r="AN14" s="354"/>
      <c r="AO14" s="355"/>
      <c r="AQ14" s="223"/>
      <c r="AR14" s="186"/>
      <c r="AS14" s="182">
        <f>IF(AR10&gt;AU10,AS10,AT10)</f>
        <v>0</v>
      </c>
      <c r="AT14" s="183">
        <f>IF(AV10&gt;AY10,AW10,AX10)</f>
        <v>0</v>
      </c>
      <c r="AU14" s="184"/>
      <c r="AV14" s="181"/>
      <c r="AW14" s="182">
        <f>IF(AZ10&gt;BC10,BA10,BB10)</f>
        <v>0</v>
      </c>
      <c r="AX14" s="182">
        <f>IF(BD10&gt;BG10,BE10,BF10)</f>
        <v>0</v>
      </c>
      <c r="AY14" s="185"/>
      <c r="AZ14" s="181"/>
      <c r="BA14" s="182">
        <f>IF(AR10&gt;AU10,AT10,AS10)</f>
        <v>0</v>
      </c>
      <c r="BB14" s="182">
        <f>IF(AV10&gt;AY10,AX10,AW10)</f>
        <v>0</v>
      </c>
      <c r="BC14" s="185"/>
      <c r="BD14" s="186"/>
      <c r="BE14" s="182">
        <f>IF(AZ10&gt;BC10,BB10,BA10)</f>
        <v>0</v>
      </c>
      <c r="BF14" s="182">
        <f>IF(BD10&gt;BG10,BF10,BE10)</f>
        <v>0</v>
      </c>
      <c r="BG14" s="185"/>
    </row>
    <row r="15" spans="1:59">
      <c r="A15" s="264" t="s">
        <v>175</v>
      </c>
      <c r="B15" s="265"/>
      <c r="C15" s="3"/>
      <c r="D15" s="264" t="s">
        <v>179</v>
      </c>
      <c r="E15" s="265"/>
      <c r="F15" s="3"/>
      <c r="G15" s="264" t="s">
        <v>176</v>
      </c>
      <c r="H15" s="265"/>
      <c r="I15" s="3"/>
      <c r="J15" s="264" t="s">
        <v>174</v>
      </c>
      <c r="K15" s="265"/>
      <c r="L15" s="3"/>
      <c r="M15" s="3"/>
      <c r="N15" s="3"/>
      <c r="O15" s="38"/>
      <c r="P15" s="39"/>
      <c r="Q15" s="34"/>
      <c r="R15" s="34"/>
      <c r="S15" s="39"/>
      <c r="T15" s="40"/>
      <c r="U15" s="3"/>
      <c r="V15" s="125" t="s">
        <v>35</v>
      </c>
      <c r="W15" s="337"/>
      <c r="X15" s="337"/>
      <c r="Y15" s="337"/>
      <c r="Z15" s="337"/>
      <c r="AA15" s="337"/>
      <c r="AB15" s="337"/>
      <c r="AC15" s="337"/>
      <c r="AD15" s="4"/>
      <c r="AE15" s="4"/>
      <c r="AG15" s="127" t="s">
        <v>47</v>
      </c>
      <c r="AH15" s="349" t="s">
        <v>63</v>
      </c>
      <c r="AI15" s="350"/>
      <c r="AJ15" s="349" t="s">
        <v>64</v>
      </c>
      <c r="AK15" s="350"/>
      <c r="AL15" s="349" t="s">
        <v>65</v>
      </c>
      <c r="AM15" s="350"/>
      <c r="AN15" s="349" t="s">
        <v>66</v>
      </c>
      <c r="AO15" s="350"/>
      <c r="AQ15" s="224" t="s">
        <v>31</v>
      </c>
      <c r="AR15" s="131" t="s">
        <v>131</v>
      </c>
      <c r="AS15" s="198" t="s">
        <v>170</v>
      </c>
      <c r="AT15" s="199"/>
      <c r="AU15" s="159" t="s">
        <v>132</v>
      </c>
      <c r="AV15" s="129" t="s">
        <v>133</v>
      </c>
      <c r="AW15" s="198" t="s">
        <v>168</v>
      </c>
      <c r="AX15" s="198"/>
      <c r="AY15" s="130" t="s">
        <v>134</v>
      </c>
      <c r="AZ15" s="129" t="s">
        <v>135</v>
      </c>
      <c r="BA15" s="198" t="s">
        <v>165</v>
      </c>
      <c r="BB15" s="198"/>
      <c r="BC15" s="130" t="s">
        <v>136</v>
      </c>
      <c r="BD15" s="131" t="s">
        <v>137</v>
      </c>
      <c r="BE15" s="198" t="s">
        <v>164</v>
      </c>
      <c r="BF15" s="198"/>
      <c r="BG15" s="130" t="s">
        <v>138</v>
      </c>
    </row>
    <row r="16" spans="1:59" ht="15.75" thickBot="1">
      <c r="A16" s="267" t="s">
        <v>4</v>
      </c>
      <c r="B16" s="268"/>
      <c r="C16" s="3"/>
      <c r="D16" s="267" t="s">
        <v>172</v>
      </c>
      <c r="E16" s="268"/>
      <c r="F16" s="3"/>
      <c r="G16" s="267" t="s">
        <v>171</v>
      </c>
      <c r="H16" s="268"/>
      <c r="I16" s="3"/>
      <c r="J16" s="267" t="s">
        <v>178</v>
      </c>
      <c r="K16" s="268"/>
      <c r="L16" s="3"/>
      <c r="M16" s="3"/>
      <c r="N16" s="3"/>
      <c r="O16" s="38"/>
      <c r="P16" s="39"/>
      <c r="Q16" s="34"/>
      <c r="R16" s="34"/>
      <c r="S16" s="39"/>
      <c r="T16" s="40"/>
      <c r="U16" s="3"/>
      <c r="V16" s="125" t="s">
        <v>36</v>
      </c>
      <c r="W16" s="266"/>
      <c r="X16" s="266"/>
      <c r="Y16" s="266"/>
      <c r="Z16" s="266"/>
      <c r="AA16" s="266"/>
      <c r="AB16" s="266"/>
      <c r="AC16" s="266"/>
      <c r="AD16" s="4"/>
      <c r="AE16" s="4"/>
      <c r="AG16" s="127" t="s">
        <v>48</v>
      </c>
      <c r="AH16" s="335" t="s">
        <v>67</v>
      </c>
      <c r="AI16" s="336"/>
      <c r="AJ16" s="335" t="s">
        <v>68</v>
      </c>
      <c r="AK16" s="336"/>
      <c r="AL16" s="335" t="s">
        <v>69</v>
      </c>
      <c r="AM16" s="336"/>
      <c r="AN16" s="335" t="s">
        <v>70</v>
      </c>
      <c r="AO16" s="336"/>
      <c r="AQ16" s="225"/>
      <c r="AR16" s="162"/>
      <c r="AS16" s="156">
        <f>IF(AR12&gt;AU12,AS12,AT12)</f>
        <v>0</v>
      </c>
      <c r="AT16" s="160">
        <f>IF(AV12&gt;AY12,AW12,AX12)</f>
        <v>0</v>
      </c>
      <c r="AU16" s="161"/>
      <c r="AV16" s="155"/>
      <c r="AW16" s="156">
        <f>IF(AZ12&gt;BC12,BA12,BB12)</f>
        <v>0</v>
      </c>
      <c r="AX16" s="156">
        <f>IF(BD12&gt;BG12,BE12,BF12)</f>
        <v>0</v>
      </c>
      <c r="AY16" s="157"/>
      <c r="AZ16" s="155"/>
      <c r="BA16" s="156">
        <f>IF(AR12&gt;AU12,AT12,AS12)</f>
        <v>0</v>
      </c>
      <c r="BB16" s="156">
        <f>IF(AV12&gt;AY12,AX12,AW12)</f>
        <v>0</v>
      </c>
      <c r="BC16" s="157"/>
      <c r="BD16" s="162"/>
      <c r="BE16" s="156">
        <f>IF(AZ12&gt;BC12,BB12,BA12)</f>
        <v>0</v>
      </c>
      <c r="BF16" s="156">
        <f>IF(BD12&gt;BG12,BF12,BE12)</f>
        <v>0</v>
      </c>
      <c r="BG16" s="157"/>
    </row>
    <row r="17" spans="1:59">
      <c r="A17" s="266"/>
      <c r="B17" s="266"/>
      <c r="C17" s="3"/>
      <c r="D17" s="266"/>
      <c r="E17" s="266"/>
      <c r="F17" s="3"/>
      <c r="G17" s="266"/>
      <c r="H17" s="266"/>
      <c r="I17" s="3"/>
      <c r="J17" s="266"/>
      <c r="K17" s="266"/>
      <c r="L17" s="3"/>
      <c r="M17" s="3"/>
      <c r="N17" s="44"/>
      <c r="O17" s="45"/>
      <c r="P17" s="46"/>
      <c r="Q17" s="47"/>
      <c r="R17" s="47"/>
      <c r="S17" s="46"/>
      <c r="T17" s="48"/>
      <c r="U17" s="3"/>
      <c r="V17" s="125" t="s">
        <v>37</v>
      </c>
      <c r="W17" s="337"/>
      <c r="X17" s="337"/>
      <c r="Y17" s="337"/>
      <c r="Z17" s="337"/>
      <c r="AA17" s="337"/>
      <c r="AB17" s="337"/>
      <c r="AC17" s="337"/>
      <c r="AD17" s="4"/>
      <c r="AE17" s="4"/>
      <c r="AG17" s="127" t="s">
        <v>49</v>
      </c>
      <c r="AH17" s="335" t="s">
        <v>71</v>
      </c>
      <c r="AI17" s="336"/>
      <c r="AJ17" s="335" t="s">
        <v>72</v>
      </c>
      <c r="AK17" s="336"/>
      <c r="AL17" s="335" t="s">
        <v>73</v>
      </c>
      <c r="AM17" s="336"/>
      <c r="AN17" s="335" t="s">
        <v>74</v>
      </c>
      <c r="AO17" s="336"/>
      <c r="AQ17" s="222" t="s">
        <v>50</v>
      </c>
      <c r="AR17" s="180" t="s">
        <v>139</v>
      </c>
      <c r="AS17" s="229" t="s">
        <v>79</v>
      </c>
      <c r="AT17" s="230"/>
      <c r="AU17" s="178" t="s">
        <v>140</v>
      </c>
      <c r="AV17" s="177" t="s">
        <v>141</v>
      </c>
      <c r="AW17" s="229" t="s">
        <v>80</v>
      </c>
      <c r="AX17" s="229"/>
      <c r="AY17" s="179" t="s">
        <v>142</v>
      </c>
      <c r="AZ17" s="204"/>
      <c r="BA17" s="205"/>
      <c r="BB17" s="205"/>
      <c r="BC17" s="206"/>
      <c r="BD17" s="204"/>
      <c r="BE17" s="205"/>
      <c r="BF17" s="205"/>
      <c r="BG17" s="206"/>
    </row>
    <row r="18" spans="1:59" ht="15.75" customHeight="1" thickBot="1">
      <c r="A18" s="5"/>
      <c r="B18" s="5"/>
      <c r="C18" s="3"/>
      <c r="D18" s="5"/>
      <c r="E18" s="5"/>
      <c r="F18" s="3"/>
      <c r="G18" s="5"/>
      <c r="H18" s="5"/>
      <c r="I18" s="3"/>
      <c r="J18" s="5"/>
      <c r="K18" s="5"/>
      <c r="L18" s="3"/>
      <c r="M18" s="3"/>
      <c r="N18" s="44"/>
      <c r="O18" s="45"/>
      <c r="P18" s="46"/>
      <c r="Q18" s="47"/>
      <c r="R18" s="47"/>
      <c r="S18" s="46"/>
      <c r="T18" s="48"/>
      <c r="U18" s="3"/>
      <c r="V18" s="34"/>
      <c r="W18" s="3"/>
      <c r="X18" s="3"/>
      <c r="Y18" s="3"/>
      <c r="Z18" s="3"/>
      <c r="AA18" s="4"/>
      <c r="AB18" s="4"/>
      <c r="AC18" s="4"/>
      <c r="AD18" s="4"/>
      <c r="AE18" s="4"/>
      <c r="AG18" s="127" t="s">
        <v>31</v>
      </c>
      <c r="AH18" s="335" t="s">
        <v>75</v>
      </c>
      <c r="AI18" s="336"/>
      <c r="AJ18" s="335" t="s">
        <v>76</v>
      </c>
      <c r="AK18" s="336"/>
      <c r="AL18" s="335" t="s">
        <v>77</v>
      </c>
      <c r="AM18" s="336"/>
      <c r="AN18" s="335" t="s">
        <v>78</v>
      </c>
      <c r="AO18" s="336"/>
      <c r="AQ18" s="223"/>
      <c r="AR18" s="186"/>
      <c r="AS18" s="182">
        <f>IF(AZ14&gt;BC14,BA14,BB14)</f>
        <v>0</v>
      </c>
      <c r="AT18" s="183">
        <f>IF(BD14&gt;BG14,BE14,BF14)</f>
        <v>0</v>
      </c>
      <c r="AU18" s="184"/>
      <c r="AV18" s="181"/>
      <c r="AW18" s="182">
        <f>IF(AZ14&gt;BC14,BB14,BA14)</f>
        <v>0</v>
      </c>
      <c r="AX18" s="182">
        <f>IF(BD14&gt;BG14,BF14,BE14)</f>
        <v>0</v>
      </c>
      <c r="AY18" s="185"/>
      <c r="AZ18" s="207"/>
      <c r="BA18" s="208"/>
      <c r="BB18" s="208"/>
      <c r="BC18" s="209"/>
      <c r="BD18" s="207"/>
      <c r="BE18" s="208"/>
      <c r="BF18" s="208"/>
      <c r="BG18" s="209"/>
    </row>
    <row r="19" spans="1:59" ht="15.75" customHeight="1">
      <c r="A19" s="5"/>
      <c r="B19" s="5"/>
      <c r="C19" s="3"/>
      <c r="D19" s="5"/>
      <c r="E19" s="5"/>
      <c r="F19" s="3"/>
      <c r="G19" s="5"/>
      <c r="H19" s="5"/>
      <c r="I19" s="3"/>
      <c r="J19" s="5"/>
      <c r="K19" s="5"/>
      <c r="L19" s="3"/>
      <c r="M19" s="283" t="s">
        <v>1</v>
      </c>
      <c r="N19" s="284"/>
      <c r="O19" s="287" t="s">
        <v>9</v>
      </c>
      <c r="P19" s="289" t="s">
        <v>10</v>
      </c>
      <c r="Q19" s="287" t="s">
        <v>11</v>
      </c>
      <c r="R19" s="287"/>
      <c r="S19" s="289" t="s">
        <v>10</v>
      </c>
      <c r="T19" s="291" t="s">
        <v>12</v>
      </c>
      <c r="U19" s="293"/>
      <c r="V19" s="8"/>
      <c r="W19" s="275" t="s">
        <v>13</v>
      </c>
      <c r="X19" s="276"/>
      <c r="Y19" s="294" t="s">
        <v>14</v>
      </c>
      <c r="Z19" s="295"/>
      <c r="AA19" s="275" t="s">
        <v>15</v>
      </c>
      <c r="AB19" s="276"/>
      <c r="AC19" s="275" t="s">
        <v>16</v>
      </c>
      <c r="AD19" s="276"/>
      <c r="AE19" s="277" t="s">
        <v>17</v>
      </c>
      <c r="AG19" s="127" t="s">
        <v>50</v>
      </c>
      <c r="AH19" s="335" t="s">
        <v>79</v>
      </c>
      <c r="AI19" s="336"/>
      <c r="AJ19" s="335" t="s">
        <v>80</v>
      </c>
      <c r="AK19" s="336"/>
      <c r="AL19" s="335"/>
      <c r="AM19" s="336"/>
      <c r="AN19" s="335"/>
      <c r="AO19" s="336"/>
      <c r="AQ19" s="224" t="s">
        <v>51</v>
      </c>
      <c r="AR19" s="131" t="s">
        <v>143</v>
      </c>
      <c r="AS19" s="198" t="s">
        <v>83</v>
      </c>
      <c r="AT19" s="199"/>
      <c r="AU19" s="159" t="s">
        <v>144</v>
      </c>
      <c r="AV19" s="129" t="s">
        <v>145</v>
      </c>
      <c r="AW19" s="198" t="s">
        <v>81</v>
      </c>
      <c r="AX19" s="198"/>
      <c r="AY19" s="130" t="s">
        <v>146</v>
      </c>
      <c r="AZ19" s="210"/>
      <c r="BA19" s="211"/>
      <c r="BB19" s="211"/>
      <c r="BC19" s="212"/>
      <c r="BD19" s="210"/>
      <c r="BE19" s="211"/>
      <c r="BF19" s="211"/>
      <c r="BG19" s="212"/>
    </row>
    <row r="20" spans="1:59" ht="15.75" thickBot="1">
      <c r="A20" s="5"/>
      <c r="B20" s="5"/>
      <c r="C20" s="3"/>
      <c r="D20" s="5"/>
      <c r="E20" s="5"/>
      <c r="F20" s="3"/>
      <c r="G20" s="5"/>
      <c r="H20" s="5"/>
      <c r="I20" s="3"/>
      <c r="J20" s="5"/>
      <c r="K20" s="5"/>
      <c r="L20" s="3"/>
      <c r="M20" s="285"/>
      <c r="N20" s="286"/>
      <c r="O20" s="288"/>
      <c r="P20" s="290"/>
      <c r="Q20" s="288"/>
      <c r="R20" s="288"/>
      <c r="S20" s="290"/>
      <c r="T20" s="292"/>
      <c r="U20" s="293"/>
      <c r="V20" s="8"/>
      <c r="W20" s="69" t="s">
        <v>18</v>
      </c>
      <c r="X20" s="70" t="s">
        <v>19</v>
      </c>
      <c r="Y20" s="71" t="s">
        <v>18</v>
      </c>
      <c r="Z20" s="72" t="s">
        <v>19</v>
      </c>
      <c r="AA20" s="69" t="s">
        <v>18</v>
      </c>
      <c r="AB20" s="70" t="s">
        <v>19</v>
      </c>
      <c r="AC20" s="69" t="s">
        <v>18</v>
      </c>
      <c r="AD20" s="70" t="s">
        <v>19</v>
      </c>
      <c r="AE20" s="278"/>
      <c r="AG20" s="127" t="s">
        <v>51</v>
      </c>
      <c r="AH20" s="335" t="s">
        <v>83</v>
      </c>
      <c r="AI20" s="336"/>
      <c r="AJ20" s="335" t="s">
        <v>81</v>
      </c>
      <c r="AK20" s="336"/>
      <c r="AL20" s="335"/>
      <c r="AM20" s="336"/>
      <c r="AN20" s="335"/>
      <c r="AO20" s="336"/>
      <c r="AQ20" s="225"/>
      <c r="AR20" s="162"/>
      <c r="AS20" s="156">
        <f>IF(AR14&gt;AU14,AS14,AT14)</f>
        <v>0</v>
      </c>
      <c r="AT20" s="160">
        <f>IF(AV14&gt;AY14,AW14,AX14)</f>
        <v>0</v>
      </c>
      <c r="AU20" s="161"/>
      <c r="AV20" s="155"/>
      <c r="AW20" s="156">
        <f>IF(AR14&gt;AU14,AT14,AS14)</f>
        <v>0</v>
      </c>
      <c r="AX20" s="156">
        <f>IF(AV14&gt;AY14,AX14,AW14)</f>
        <v>0</v>
      </c>
      <c r="AY20" s="157"/>
      <c r="AZ20" s="213"/>
      <c r="BA20" s="214"/>
      <c r="BB20" s="214"/>
      <c r="BC20" s="215"/>
      <c r="BD20" s="213"/>
      <c r="BE20" s="214"/>
      <c r="BF20" s="214"/>
      <c r="BG20" s="215"/>
    </row>
    <row r="21" spans="1:59">
      <c r="A21" s="5"/>
      <c r="B21" s="5"/>
      <c r="C21" s="3"/>
      <c r="D21" s="5"/>
      <c r="E21" s="5"/>
      <c r="F21" s="3"/>
      <c r="G21" s="5"/>
      <c r="H21" s="5"/>
      <c r="I21" s="3"/>
      <c r="J21" s="5"/>
      <c r="K21" s="5"/>
      <c r="L21" s="3"/>
      <c r="M21" s="269" t="str">
        <f>D13</f>
        <v>RUELLE 1</v>
      </c>
      <c r="N21" s="270"/>
      <c r="O21" s="56" t="s">
        <v>20</v>
      </c>
      <c r="P21" s="57" t="str">
        <f>M21</f>
        <v>RUELLE 1</v>
      </c>
      <c r="Q21" s="58"/>
      <c r="R21" s="59"/>
      <c r="S21" s="57" t="str">
        <f>M22</f>
        <v>OFC 2</v>
      </c>
      <c r="T21" s="60" t="s">
        <v>6</v>
      </c>
      <c r="U21" s="3"/>
      <c r="V21" s="18" t="str">
        <f>M21</f>
        <v>RUELLE 1</v>
      </c>
      <c r="W21" s="19">
        <f>IF(X21&gt;0,3,IF(X21&lt;0,0,1))</f>
        <v>1</v>
      </c>
      <c r="X21" s="20">
        <f>Q21-R21</f>
        <v>0</v>
      </c>
      <c r="Y21" s="73">
        <f>IF(Z21&gt;0,3,IF(Z21&lt;0,0,1))</f>
        <v>1</v>
      </c>
      <c r="Z21" s="74">
        <f>Q23-R23</f>
        <v>0</v>
      </c>
      <c r="AA21" s="19">
        <f>IF(AB21&gt;0,3,IF(AB21&lt;0,0,1))</f>
        <v>1</v>
      </c>
      <c r="AB21" s="20">
        <f>Q25-R25</f>
        <v>0</v>
      </c>
      <c r="AC21" s="73">
        <f>SUM(W21+Y21+AA21)</f>
        <v>3</v>
      </c>
      <c r="AD21" s="77">
        <f>SUM(X21+Z21+AB21)</f>
        <v>0</v>
      </c>
      <c r="AE21" s="21">
        <f>RANK(AC21,AC21:AC24)</f>
        <v>1</v>
      </c>
      <c r="AG21" s="127" t="s">
        <v>52</v>
      </c>
      <c r="AH21" s="335" t="s">
        <v>84</v>
      </c>
      <c r="AI21" s="336"/>
      <c r="AJ21" s="335" t="s">
        <v>82</v>
      </c>
      <c r="AK21" s="336"/>
      <c r="AL21" s="335"/>
      <c r="AM21" s="336"/>
      <c r="AN21" s="335"/>
      <c r="AO21" s="336"/>
      <c r="AQ21" s="222" t="s">
        <v>52</v>
      </c>
      <c r="AR21" s="180" t="s">
        <v>147</v>
      </c>
      <c r="AS21" s="229" t="s">
        <v>84</v>
      </c>
      <c r="AT21" s="230"/>
      <c r="AU21" s="178" t="s">
        <v>148</v>
      </c>
      <c r="AV21" s="177" t="s">
        <v>149</v>
      </c>
      <c r="AW21" s="229" t="s">
        <v>82</v>
      </c>
      <c r="AX21" s="229"/>
      <c r="AY21" s="179" t="s">
        <v>150</v>
      </c>
      <c r="AZ21" s="204"/>
      <c r="BA21" s="205"/>
      <c r="BB21" s="205"/>
      <c r="BC21" s="206"/>
      <c r="BD21" s="204"/>
      <c r="BE21" s="205"/>
      <c r="BF21" s="205"/>
      <c r="BG21" s="206"/>
    </row>
    <row r="22" spans="1:59" ht="15.75" thickBo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269" t="str">
        <f>D14</f>
        <v>OFC 2</v>
      </c>
      <c r="N22" s="270"/>
      <c r="O22" s="61" t="s">
        <v>26</v>
      </c>
      <c r="P22" s="62" t="str">
        <f>M23</f>
        <v>SC ANGERIEN 2</v>
      </c>
      <c r="Q22" s="63"/>
      <c r="R22" s="63"/>
      <c r="S22" s="62" t="str">
        <f>M24</f>
        <v>ECR</v>
      </c>
      <c r="T22" s="64" t="s">
        <v>7</v>
      </c>
      <c r="U22" s="3"/>
      <c r="V22" s="18" t="str">
        <f>M22</f>
        <v>OFC 2</v>
      </c>
      <c r="W22" s="19">
        <f t="shared" ref="W22" si="14">IF(X22&gt;0,3,IF(X22&lt;0,0,1))</f>
        <v>1</v>
      </c>
      <c r="X22" s="20">
        <f>R21-Q21</f>
        <v>0</v>
      </c>
      <c r="Y22" s="73">
        <f t="shared" ref="Y22" si="15">IF(Z22&gt;0,3,IF(Z22&lt;0,0,1))</f>
        <v>1</v>
      </c>
      <c r="Z22" s="74">
        <f>Q24-R24</f>
        <v>0</v>
      </c>
      <c r="AA22" s="19">
        <f t="shared" ref="AA22:AA24" si="16">IF(AB22&gt;0,3,IF(AB22&lt;0,0,1))</f>
        <v>1</v>
      </c>
      <c r="AB22" s="20">
        <f>Q26-R26</f>
        <v>0</v>
      </c>
      <c r="AC22" s="73">
        <f t="shared" ref="AC22:AC24" si="17">SUM(W22+Y22+AA22)</f>
        <v>3</v>
      </c>
      <c r="AD22" s="77">
        <f t="shared" ref="AD22:AD24" si="18">SUM(X22+Z22+AB22)</f>
        <v>0</v>
      </c>
      <c r="AE22" s="21">
        <f>RANK(AC22,AC21:AC24)</f>
        <v>1</v>
      </c>
      <c r="AG22" s="127" t="s">
        <v>53</v>
      </c>
      <c r="AH22" s="335" t="s">
        <v>85</v>
      </c>
      <c r="AI22" s="336"/>
      <c r="AJ22" s="335"/>
      <c r="AK22" s="336"/>
      <c r="AL22" s="335"/>
      <c r="AM22" s="336"/>
      <c r="AN22" s="335"/>
      <c r="AO22" s="336"/>
      <c r="AQ22" s="223"/>
      <c r="AR22" s="186"/>
      <c r="AS22" s="182">
        <f>IF(AZ16&gt;BC16,BA16,BB16)</f>
        <v>0</v>
      </c>
      <c r="AT22" s="183">
        <f>IF(BD16&gt;BG16,BE16,BF16)</f>
        <v>0</v>
      </c>
      <c r="AU22" s="184"/>
      <c r="AV22" s="181"/>
      <c r="AW22" s="182">
        <f>IF(AZ16&gt;BC16,BB16,BA16)</f>
        <v>0</v>
      </c>
      <c r="AX22" s="182">
        <f>IF(BD16&gt;BG16,BF16,BE16)</f>
        <v>0</v>
      </c>
      <c r="AY22" s="185"/>
      <c r="AZ22" s="207"/>
      <c r="BA22" s="208"/>
      <c r="BB22" s="208"/>
      <c r="BC22" s="209"/>
      <c r="BD22" s="207"/>
      <c r="BE22" s="208"/>
      <c r="BF22" s="208"/>
      <c r="BG22" s="209"/>
    </row>
    <row r="23" spans="1:59" ht="15" customHeight="1">
      <c r="A23" s="3"/>
      <c r="B23" s="6"/>
      <c r="C23" s="6"/>
      <c r="D23" s="3"/>
      <c r="E23" s="3"/>
      <c r="F23" s="3"/>
      <c r="G23" s="3"/>
      <c r="H23" s="3"/>
      <c r="I23" s="3"/>
      <c r="J23" s="3"/>
      <c r="K23" s="3"/>
      <c r="L23" s="3"/>
      <c r="M23" s="269" t="str">
        <f>D15</f>
        <v>SC ANGERIEN 2</v>
      </c>
      <c r="N23" s="270"/>
      <c r="O23" s="26" t="s">
        <v>21</v>
      </c>
      <c r="P23" s="27" t="str">
        <f>M21</f>
        <v>RUELLE 1</v>
      </c>
      <c r="Q23" s="28"/>
      <c r="R23" s="28"/>
      <c r="S23" s="27" t="str">
        <f>M23</f>
        <v>SC ANGERIEN 2</v>
      </c>
      <c r="T23" s="29" t="s">
        <v>6</v>
      </c>
      <c r="U23" s="3"/>
      <c r="V23" s="18" t="str">
        <f>M23</f>
        <v>SC ANGERIEN 2</v>
      </c>
      <c r="W23" s="19">
        <f t="shared" ref="W23" si="19">IF(X23&gt;0,3,IF(X23&lt;0,0,1))</f>
        <v>1</v>
      </c>
      <c r="X23" s="20">
        <f>Q22-R22</f>
        <v>0</v>
      </c>
      <c r="Y23" s="73">
        <f t="shared" ref="Y23" si="20">IF(Z23&gt;0,3,IF(Z23&lt;0,0,1))</f>
        <v>1</v>
      </c>
      <c r="Z23" s="74">
        <f>R23-Q23</f>
        <v>0</v>
      </c>
      <c r="AA23" s="19">
        <f t="shared" si="16"/>
        <v>1</v>
      </c>
      <c r="AB23" s="20">
        <f>R26-Q26</f>
        <v>0</v>
      </c>
      <c r="AC23" s="73">
        <f t="shared" si="17"/>
        <v>3</v>
      </c>
      <c r="AD23" s="77">
        <f t="shared" si="18"/>
        <v>0</v>
      </c>
      <c r="AE23" s="21">
        <f>RANK(AC23,AC21:AC24)</f>
        <v>1</v>
      </c>
      <c r="AG23" s="127" t="s">
        <v>32</v>
      </c>
      <c r="AH23" s="338" t="s">
        <v>86</v>
      </c>
      <c r="AI23" s="339"/>
      <c r="AJ23" s="335"/>
      <c r="AK23" s="336"/>
      <c r="AL23" s="335"/>
      <c r="AM23" s="336"/>
      <c r="AN23" s="335"/>
      <c r="AO23" s="336"/>
      <c r="AQ23" s="224" t="s">
        <v>53</v>
      </c>
      <c r="AR23" s="131" t="s">
        <v>151</v>
      </c>
      <c r="AS23" s="198" t="s">
        <v>85</v>
      </c>
      <c r="AT23" s="199"/>
      <c r="AU23" s="159" t="s">
        <v>152</v>
      </c>
      <c r="AV23" s="210"/>
      <c r="AW23" s="211"/>
      <c r="AX23" s="211"/>
      <c r="AY23" s="212"/>
      <c r="AZ23" s="210"/>
      <c r="BA23" s="211"/>
      <c r="BB23" s="211"/>
      <c r="BC23" s="212"/>
      <c r="BD23" s="210"/>
      <c r="BE23" s="211"/>
      <c r="BF23" s="211"/>
      <c r="BG23" s="212"/>
    </row>
    <row r="24" spans="1:59" ht="15" customHeight="1" thickBot="1">
      <c r="A24" s="3"/>
      <c r="B24" s="6"/>
      <c r="C24" s="6"/>
      <c r="D24" s="3"/>
      <c r="E24" s="3"/>
      <c r="F24" s="3"/>
      <c r="G24" s="3"/>
      <c r="H24" s="3"/>
      <c r="I24" s="3"/>
      <c r="J24" s="3"/>
      <c r="K24" s="3"/>
      <c r="L24" s="3"/>
      <c r="M24" s="269" t="str">
        <f>D16</f>
        <v>ECR</v>
      </c>
      <c r="N24" s="270"/>
      <c r="O24" s="26" t="s">
        <v>27</v>
      </c>
      <c r="P24" s="27" t="str">
        <f>M22</f>
        <v>OFC 2</v>
      </c>
      <c r="Q24" s="28"/>
      <c r="R24" s="28"/>
      <c r="S24" s="27" t="str">
        <f>M24</f>
        <v>ECR</v>
      </c>
      <c r="T24" s="30" t="s">
        <v>7</v>
      </c>
      <c r="U24" s="3"/>
      <c r="V24" s="18" t="str">
        <f>M24</f>
        <v>ECR</v>
      </c>
      <c r="W24" s="31">
        <f t="shared" ref="W24" si="21">IF(X24&gt;0,3,IF(X24&lt;0,0,1))</f>
        <v>1</v>
      </c>
      <c r="X24" s="32">
        <f>R22-Q22</f>
        <v>0</v>
      </c>
      <c r="Y24" s="75">
        <f t="shared" ref="Y24" si="22">IF(Z24&gt;0,3,IF(Z24&lt;0,0,1))</f>
        <v>1</v>
      </c>
      <c r="Z24" s="76">
        <f>R24-Q24</f>
        <v>0</v>
      </c>
      <c r="AA24" s="31">
        <f t="shared" si="16"/>
        <v>1</v>
      </c>
      <c r="AB24" s="32">
        <f>R25-Q25</f>
        <v>0</v>
      </c>
      <c r="AC24" s="75">
        <f t="shared" si="17"/>
        <v>3</v>
      </c>
      <c r="AD24" s="78">
        <f t="shared" si="18"/>
        <v>0</v>
      </c>
      <c r="AE24" s="33">
        <f>RANK(AC24,AC21:AC24)</f>
        <v>1</v>
      </c>
      <c r="AG24" s="128" t="s">
        <v>54</v>
      </c>
      <c r="AH24" s="335" t="s">
        <v>33</v>
      </c>
      <c r="AI24" s="336"/>
      <c r="AJ24" s="335"/>
      <c r="AK24" s="336"/>
      <c r="AL24" s="335"/>
      <c r="AM24" s="336"/>
      <c r="AN24" s="335"/>
      <c r="AO24" s="336"/>
      <c r="AQ24" s="225"/>
      <c r="AR24" s="162"/>
      <c r="AS24" s="156">
        <f>IF(AR16&gt;AU16,AT16,AS16)</f>
        <v>0</v>
      </c>
      <c r="AT24" s="160">
        <f>IF(AV16&gt;AY16,AX16,AW16)</f>
        <v>0</v>
      </c>
      <c r="AU24" s="161"/>
      <c r="AV24" s="213"/>
      <c r="AW24" s="214"/>
      <c r="AX24" s="214"/>
      <c r="AY24" s="215"/>
      <c r="AZ24" s="213"/>
      <c r="BA24" s="214"/>
      <c r="BB24" s="214"/>
      <c r="BC24" s="215"/>
      <c r="BD24" s="213"/>
      <c r="BE24" s="214"/>
      <c r="BF24" s="214"/>
      <c r="BG24" s="215"/>
    </row>
    <row r="25" spans="1:59">
      <c r="A25" s="3"/>
      <c r="B25" s="266"/>
      <c r="C25" s="266"/>
      <c r="D25" s="3"/>
      <c r="E25" s="3"/>
      <c r="F25" s="3"/>
      <c r="G25" s="3"/>
      <c r="H25" s="3"/>
      <c r="I25" s="3"/>
      <c r="J25" s="3"/>
      <c r="K25" s="3"/>
      <c r="L25" s="3"/>
      <c r="M25" s="269"/>
      <c r="N25" s="270"/>
      <c r="O25" s="61" t="s">
        <v>22</v>
      </c>
      <c r="P25" s="62" t="str">
        <f>M21</f>
        <v>RUELLE 1</v>
      </c>
      <c r="Q25" s="63"/>
      <c r="R25" s="63"/>
      <c r="S25" s="62" t="str">
        <f>M24</f>
        <v>ECR</v>
      </c>
      <c r="T25" s="60" t="s">
        <v>6</v>
      </c>
      <c r="U25" s="3"/>
      <c r="V25" s="18"/>
      <c r="W25" s="44"/>
      <c r="X25" s="44"/>
      <c r="Y25" s="44"/>
      <c r="Z25" s="44"/>
      <c r="AA25" s="44"/>
      <c r="AB25" s="44"/>
      <c r="AC25" s="44"/>
      <c r="AD25" s="44"/>
      <c r="AE25" s="55"/>
      <c r="AQ25" s="222" t="s">
        <v>32</v>
      </c>
      <c r="AR25" s="180"/>
      <c r="AS25" s="200" t="s">
        <v>86</v>
      </c>
      <c r="AT25" s="201"/>
      <c r="AU25" s="178"/>
      <c r="AV25" s="204"/>
      <c r="AW25" s="205"/>
      <c r="AX25" s="205"/>
      <c r="AY25" s="206"/>
      <c r="AZ25" s="204"/>
      <c r="BA25" s="205"/>
      <c r="BB25" s="205"/>
      <c r="BC25" s="206"/>
      <c r="BD25" s="204"/>
      <c r="BE25" s="205"/>
      <c r="BF25" s="205"/>
      <c r="BG25" s="206"/>
    </row>
    <row r="26" spans="1:59" ht="15.75" thickBot="1">
      <c r="A26" s="3"/>
      <c r="B26" s="266"/>
      <c r="C26" s="266"/>
      <c r="D26" s="3"/>
      <c r="E26" s="3"/>
      <c r="F26" s="3"/>
      <c r="G26" s="3"/>
      <c r="H26" s="3"/>
      <c r="I26" s="3"/>
      <c r="J26" s="3"/>
      <c r="K26" s="3"/>
      <c r="L26" s="3"/>
      <c r="M26" s="35"/>
      <c r="N26" s="36"/>
      <c r="O26" s="65" t="s">
        <v>28</v>
      </c>
      <c r="P26" s="66" t="str">
        <f>M22</f>
        <v>OFC 2</v>
      </c>
      <c r="Q26" s="67"/>
      <c r="R26" s="67"/>
      <c r="S26" s="66" t="str">
        <f>M23</f>
        <v>SC ANGERIEN 2</v>
      </c>
      <c r="T26" s="68" t="s">
        <v>7</v>
      </c>
      <c r="U26" s="3"/>
      <c r="V26" s="125" t="s">
        <v>34</v>
      </c>
      <c r="W26" s="266"/>
      <c r="X26" s="266"/>
      <c r="Y26" s="266"/>
      <c r="Z26" s="266"/>
      <c r="AA26" s="266"/>
      <c r="AB26" s="266"/>
      <c r="AC26" s="266"/>
      <c r="AD26" s="4"/>
      <c r="AE26" s="4"/>
      <c r="AQ26" s="223"/>
      <c r="AR26" s="186"/>
      <c r="AS26" s="182"/>
      <c r="AT26" s="183"/>
      <c r="AU26" s="184"/>
      <c r="AV26" s="207"/>
      <c r="AW26" s="208"/>
      <c r="AX26" s="208"/>
      <c r="AY26" s="209"/>
      <c r="AZ26" s="207"/>
      <c r="BA26" s="208"/>
      <c r="BB26" s="208"/>
      <c r="BC26" s="209"/>
      <c r="BD26" s="207"/>
      <c r="BE26" s="208"/>
      <c r="BF26" s="208"/>
      <c r="BG26" s="209"/>
    </row>
    <row r="27" spans="1:59">
      <c r="A27" s="3"/>
      <c r="B27" s="266"/>
      <c r="C27" s="266"/>
      <c r="D27" s="3"/>
      <c r="E27" s="3"/>
      <c r="F27" s="3"/>
      <c r="G27" s="3"/>
      <c r="H27" s="3"/>
      <c r="I27" s="3"/>
      <c r="J27" s="3"/>
      <c r="K27" s="3"/>
      <c r="L27" s="3"/>
      <c r="V27" s="125" t="s">
        <v>35</v>
      </c>
      <c r="W27" s="337"/>
      <c r="X27" s="337"/>
      <c r="Y27" s="337"/>
      <c r="Z27" s="337"/>
      <c r="AA27" s="337"/>
      <c r="AB27" s="337"/>
      <c r="AC27" s="337"/>
      <c r="AQ27" s="224" t="s">
        <v>54</v>
      </c>
      <c r="AR27" s="131" t="s">
        <v>153</v>
      </c>
      <c r="AS27" s="198" t="s">
        <v>33</v>
      </c>
      <c r="AT27" s="199"/>
      <c r="AU27" s="159" t="s">
        <v>154</v>
      </c>
      <c r="AV27" s="210"/>
      <c r="AW27" s="211"/>
      <c r="AX27" s="211"/>
      <c r="AY27" s="212"/>
      <c r="AZ27" s="210"/>
      <c r="BA27" s="211"/>
      <c r="BB27" s="211"/>
      <c r="BC27" s="212"/>
      <c r="BD27" s="210"/>
      <c r="BE27" s="211"/>
      <c r="BF27" s="211"/>
      <c r="BG27" s="212"/>
    </row>
    <row r="28" spans="1:59" ht="15.75" thickBot="1">
      <c r="A28" s="3"/>
      <c r="B28" s="266"/>
      <c r="C28" s="266"/>
      <c r="D28" s="3"/>
      <c r="E28" s="3"/>
      <c r="F28" s="3"/>
      <c r="G28" s="3"/>
      <c r="H28" s="3"/>
      <c r="I28" s="3"/>
      <c r="J28" s="3"/>
      <c r="K28" s="3"/>
      <c r="L28" s="3"/>
      <c r="V28" s="125" t="s">
        <v>36</v>
      </c>
      <c r="W28" s="266"/>
      <c r="X28" s="266"/>
      <c r="Y28" s="266"/>
      <c r="Z28" s="266"/>
      <c r="AA28" s="266"/>
      <c r="AB28" s="266"/>
      <c r="AC28" s="266"/>
      <c r="AQ28" s="225"/>
      <c r="AR28" s="162"/>
      <c r="AS28" s="156">
        <f>IF(AR16&gt;AU16,AS16,AT16)</f>
        <v>0</v>
      </c>
      <c r="AT28" s="160">
        <f>IF(AV16&gt;AY16,AW16,AX16)</f>
        <v>0</v>
      </c>
      <c r="AU28" s="161"/>
      <c r="AV28" s="213"/>
      <c r="AW28" s="214"/>
      <c r="AX28" s="214"/>
      <c r="AY28" s="215"/>
      <c r="AZ28" s="213"/>
      <c r="BA28" s="214"/>
      <c r="BB28" s="214"/>
      <c r="BC28" s="215"/>
      <c r="BD28" s="213"/>
      <c r="BE28" s="214"/>
      <c r="BF28" s="214"/>
      <c r="BG28" s="215"/>
    </row>
    <row r="29" spans="1:59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V29" s="125" t="s">
        <v>37</v>
      </c>
      <c r="W29" s="337"/>
      <c r="X29" s="337"/>
      <c r="Y29" s="337"/>
      <c r="Z29" s="337"/>
      <c r="AA29" s="337"/>
      <c r="AB29" s="337"/>
      <c r="AC29" s="337"/>
      <c r="AQ29" s="222" t="s">
        <v>105</v>
      </c>
      <c r="AR29" s="194"/>
      <c r="AS29" s="202" t="s">
        <v>106</v>
      </c>
      <c r="AT29" s="203"/>
      <c r="AU29" s="187"/>
      <c r="AV29" s="216"/>
      <c r="AW29" s="217"/>
      <c r="AX29" s="217"/>
      <c r="AY29" s="218"/>
      <c r="AZ29" s="216"/>
      <c r="BA29" s="217"/>
      <c r="BB29" s="217"/>
      <c r="BC29" s="218"/>
      <c r="BD29" s="216"/>
      <c r="BE29" s="217"/>
      <c r="BF29" s="217"/>
      <c r="BG29" s="218"/>
    </row>
    <row r="30" spans="1:59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V30" s="125"/>
      <c r="W30" s="126"/>
      <c r="X30" s="126"/>
      <c r="Y30" s="126"/>
      <c r="Z30" s="126"/>
      <c r="AA30" s="126"/>
      <c r="AB30" s="126"/>
      <c r="AC30" s="126"/>
      <c r="AQ30" s="226"/>
      <c r="AR30" s="195"/>
      <c r="AS30" s="65"/>
      <c r="AT30" s="188"/>
      <c r="AU30" s="189"/>
      <c r="AV30" s="219"/>
      <c r="AW30" s="220"/>
      <c r="AX30" s="220"/>
      <c r="AY30" s="221"/>
      <c r="AZ30" s="219"/>
      <c r="BA30" s="220"/>
      <c r="BB30" s="220"/>
      <c r="BC30" s="221"/>
      <c r="BD30" s="219"/>
      <c r="BE30" s="220"/>
      <c r="BF30" s="220"/>
      <c r="BG30" s="221"/>
    </row>
    <row r="31" spans="1:59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59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233" t="s">
        <v>38</v>
      </c>
      <c r="N32" s="233"/>
      <c r="O32" s="233"/>
      <c r="P32" s="233"/>
      <c r="Q32" s="233"/>
      <c r="R32" s="233"/>
      <c r="S32" s="233"/>
      <c r="T32" s="233"/>
      <c r="U32" s="233"/>
      <c r="V32" s="233"/>
      <c r="W32" s="233"/>
      <c r="X32" s="233"/>
      <c r="Y32" s="233"/>
      <c r="Z32" s="233"/>
      <c r="AA32" s="233"/>
      <c r="AB32" s="233"/>
      <c r="AC32" s="233"/>
      <c r="AD32" s="233"/>
      <c r="AE32" s="233"/>
    </row>
    <row r="33" spans="1:31" ht="1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233"/>
      <c r="AA33" s="233"/>
      <c r="AB33" s="233"/>
      <c r="AC33" s="233"/>
      <c r="AD33" s="233"/>
      <c r="AE33" s="233"/>
    </row>
    <row r="34" spans="1:31">
      <c r="M34" s="298" t="s">
        <v>25</v>
      </c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298"/>
      <c r="Z34" s="298"/>
      <c r="AA34" s="298"/>
      <c r="AB34" s="298"/>
      <c r="AC34" s="298"/>
      <c r="AD34" s="298"/>
      <c r="AE34" s="298"/>
    </row>
    <row r="35" spans="1:31">
      <c r="M35" s="298"/>
      <c r="N35" s="298"/>
      <c r="O35" s="298"/>
      <c r="P35" s="298"/>
      <c r="Q35" s="298"/>
      <c r="R35" s="298"/>
      <c r="S35" s="298"/>
      <c r="T35" s="298"/>
      <c r="U35" s="298"/>
      <c r="V35" s="298"/>
      <c r="W35" s="298"/>
      <c r="X35" s="298"/>
      <c r="Y35" s="298"/>
      <c r="Z35" s="298"/>
      <c r="AA35" s="298"/>
      <c r="AB35" s="298"/>
      <c r="AC35" s="298"/>
      <c r="AD35" s="298"/>
      <c r="AE35" s="298"/>
    </row>
    <row r="37" spans="1:31" ht="15.75" thickBot="1"/>
    <row r="38" spans="1:31">
      <c r="M38" s="307" t="s">
        <v>2</v>
      </c>
      <c r="N38" s="308"/>
      <c r="O38" s="311" t="s">
        <v>9</v>
      </c>
      <c r="P38" s="313" t="s">
        <v>10</v>
      </c>
      <c r="Q38" s="311" t="s">
        <v>11</v>
      </c>
      <c r="R38" s="311"/>
      <c r="S38" s="313" t="s">
        <v>10</v>
      </c>
      <c r="T38" s="315" t="s">
        <v>12</v>
      </c>
      <c r="U38" s="293"/>
      <c r="V38" s="8"/>
      <c r="W38" s="340" t="s">
        <v>13</v>
      </c>
      <c r="X38" s="341"/>
      <c r="Y38" s="342" t="s">
        <v>14</v>
      </c>
      <c r="Z38" s="343"/>
      <c r="AA38" s="340" t="s">
        <v>15</v>
      </c>
      <c r="AB38" s="341"/>
      <c r="AC38" s="340" t="s">
        <v>16</v>
      </c>
      <c r="AD38" s="341"/>
      <c r="AE38" s="305" t="s">
        <v>17</v>
      </c>
    </row>
    <row r="39" spans="1:31" ht="15.75" thickBot="1">
      <c r="M39" s="309"/>
      <c r="N39" s="310"/>
      <c r="O39" s="312"/>
      <c r="P39" s="314"/>
      <c r="Q39" s="312"/>
      <c r="R39" s="312"/>
      <c r="S39" s="314"/>
      <c r="T39" s="316"/>
      <c r="U39" s="293"/>
      <c r="V39" s="8"/>
      <c r="W39" s="98" t="s">
        <v>18</v>
      </c>
      <c r="X39" s="99" t="s">
        <v>19</v>
      </c>
      <c r="Y39" s="100" t="s">
        <v>18</v>
      </c>
      <c r="Z39" s="101" t="s">
        <v>19</v>
      </c>
      <c r="AA39" s="98" t="s">
        <v>18</v>
      </c>
      <c r="AB39" s="99" t="s">
        <v>19</v>
      </c>
      <c r="AC39" s="98" t="s">
        <v>18</v>
      </c>
      <c r="AD39" s="99" t="s">
        <v>19</v>
      </c>
      <c r="AE39" s="306"/>
    </row>
    <row r="40" spans="1:31">
      <c r="M40" s="269" t="str">
        <f>G13</f>
        <v>OFC 1</v>
      </c>
      <c r="N40" s="270"/>
      <c r="O40" s="79" t="s">
        <v>20</v>
      </c>
      <c r="P40" s="80" t="str">
        <f>M40</f>
        <v>OFC 1</v>
      </c>
      <c r="Q40" s="81"/>
      <c r="R40" s="82"/>
      <c r="S40" s="80" t="str">
        <f>M41</f>
        <v>EXEMPT</v>
      </c>
      <c r="T40" s="83" t="s">
        <v>6</v>
      </c>
      <c r="U40" s="3"/>
      <c r="V40" s="18" t="str">
        <f>M40</f>
        <v>OFC 1</v>
      </c>
      <c r="W40" s="19">
        <f>IF(X40&gt;0,3,IF(X40&lt;0,0,1))</f>
        <v>1</v>
      </c>
      <c r="X40" s="20">
        <f>Q40-R40</f>
        <v>0</v>
      </c>
      <c r="Y40" s="92">
        <f>IF(Z40&gt;0,3,IF(Z40&lt;0,0,1))</f>
        <v>1</v>
      </c>
      <c r="Z40" s="93">
        <f>Q42-R42</f>
        <v>0</v>
      </c>
      <c r="AA40" s="19">
        <f>IF(AB40&gt;0,3,IF(AB40&lt;0,0,1))</f>
        <v>1</v>
      </c>
      <c r="AB40" s="20">
        <f>Q44-R44</f>
        <v>0</v>
      </c>
      <c r="AC40" s="92">
        <f>SUM(W40+Y40+AA40)</f>
        <v>3</v>
      </c>
      <c r="AD40" s="96">
        <f>SUM(X40+Z40+AB40)</f>
        <v>0</v>
      </c>
      <c r="AE40" s="21">
        <f>RANK(AC40,AC40:AC43)</f>
        <v>1</v>
      </c>
    </row>
    <row r="41" spans="1:31">
      <c r="M41" s="269" t="str">
        <f>G14</f>
        <v>EXEMPT</v>
      </c>
      <c r="N41" s="270"/>
      <c r="O41" s="84" t="s">
        <v>26</v>
      </c>
      <c r="P41" s="85" t="str">
        <f>M42</f>
        <v>LUSSANT 1</v>
      </c>
      <c r="Q41" s="86"/>
      <c r="R41" s="86"/>
      <c r="S41" s="85" t="str">
        <f>M43</f>
        <v>SAUJON 2</v>
      </c>
      <c r="T41" s="87" t="s">
        <v>7</v>
      </c>
      <c r="U41" s="3"/>
      <c r="V41" s="18" t="str">
        <f>M41</f>
        <v>EXEMPT</v>
      </c>
      <c r="W41" s="19">
        <f t="shared" ref="W41" si="23">IF(X41&gt;0,3,IF(X41&lt;0,0,1))</f>
        <v>1</v>
      </c>
      <c r="X41" s="20">
        <f>R40-Q40</f>
        <v>0</v>
      </c>
      <c r="Y41" s="92">
        <f t="shared" ref="Y41" si="24">IF(Z41&gt;0,3,IF(Z41&lt;0,0,1))</f>
        <v>1</v>
      </c>
      <c r="Z41" s="93">
        <f>Q43-R43</f>
        <v>0</v>
      </c>
      <c r="AA41" s="19">
        <f t="shared" ref="AA41:AA43" si="25">IF(AB41&gt;0,3,IF(AB41&lt;0,0,1))</f>
        <v>1</v>
      </c>
      <c r="AB41" s="20">
        <f>Q45-R45</f>
        <v>0</v>
      </c>
      <c r="AC41" s="92">
        <f t="shared" ref="AC41:AC43" si="26">SUM(W41+Y41+AA41)</f>
        <v>3</v>
      </c>
      <c r="AD41" s="96">
        <f t="shared" ref="AD41:AD43" si="27">SUM(X41+Z41+AB41)</f>
        <v>0</v>
      </c>
      <c r="AE41" s="21">
        <f>RANK(AC41,AC40:AC43)</f>
        <v>1</v>
      </c>
    </row>
    <row r="42" spans="1:31">
      <c r="M42" s="269" t="str">
        <f>G15</f>
        <v>LUSSANT 1</v>
      </c>
      <c r="N42" s="270"/>
      <c r="O42" s="26" t="s">
        <v>21</v>
      </c>
      <c r="P42" s="27" t="str">
        <f>M40</f>
        <v>OFC 1</v>
      </c>
      <c r="Q42" s="28"/>
      <c r="R42" s="28"/>
      <c r="S42" s="27" t="str">
        <f>M42</f>
        <v>LUSSANT 1</v>
      </c>
      <c r="T42" s="29" t="s">
        <v>6</v>
      </c>
      <c r="U42" s="3"/>
      <c r="V42" s="18" t="str">
        <f>M42</f>
        <v>LUSSANT 1</v>
      </c>
      <c r="W42" s="19">
        <f t="shared" ref="W42" si="28">IF(X42&gt;0,3,IF(X42&lt;0,0,1))</f>
        <v>1</v>
      </c>
      <c r="X42" s="20">
        <f>Q41-R41</f>
        <v>0</v>
      </c>
      <c r="Y42" s="92">
        <f t="shared" ref="Y42" si="29">IF(Z42&gt;0,3,IF(Z42&lt;0,0,1))</f>
        <v>1</v>
      </c>
      <c r="Z42" s="93">
        <f>R42-Q42</f>
        <v>0</v>
      </c>
      <c r="AA42" s="19">
        <f t="shared" si="25"/>
        <v>1</v>
      </c>
      <c r="AB42" s="20">
        <f>R45-Q45</f>
        <v>0</v>
      </c>
      <c r="AC42" s="92">
        <f t="shared" si="26"/>
        <v>3</v>
      </c>
      <c r="AD42" s="96">
        <f t="shared" si="27"/>
        <v>0</v>
      </c>
      <c r="AE42" s="21">
        <f>RANK(AC42,AC40:AC43)</f>
        <v>1</v>
      </c>
    </row>
    <row r="43" spans="1:31" ht="15.75" thickBot="1">
      <c r="M43" s="269" t="str">
        <f>G16</f>
        <v>SAUJON 2</v>
      </c>
      <c r="N43" s="270"/>
      <c r="O43" s="26" t="s">
        <v>27</v>
      </c>
      <c r="P43" s="27" t="str">
        <f>M41</f>
        <v>EXEMPT</v>
      </c>
      <c r="Q43" s="28"/>
      <c r="R43" s="28"/>
      <c r="S43" s="27" t="str">
        <f>M43</f>
        <v>SAUJON 2</v>
      </c>
      <c r="T43" s="30" t="s">
        <v>7</v>
      </c>
      <c r="U43" s="3"/>
      <c r="V43" s="18" t="str">
        <f>M43</f>
        <v>SAUJON 2</v>
      </c>
      <c r="W43" s="31">
        <f t="shared" ref="W43" si="30">IF(X43&gt;0,3,IF(X43&lt;0,0,1))</f>
        <v>1</v>
      </c>
      <c r="X43" s="32">
        <f>R41-Q41</f>
        <v>0</v>
      </c>
      <c r="Y43" s="94">
        <f t="shared" ref="Y43" si="31">IF(Z43&gt;0,3,IF(Z43&lt;0,0,1))</f>
        <v>1</v>
      </c>
      <c r="Z43" s="95">
        <f>R43-Q43</f>
        <v>0</v>
      </c>
      <c r="AA43" s="31">
        <f t="shared" si="25"/>
        <v>1</v>
      </c>
      <c r="AB43" s="32">
        <f>R44-Q44</f>
        <v>0</v>
      </c>
      <c r="AC43" s="94">
        <f t="shared" si="26"/>
        <v>3</v>
      </c>
      <c r="AD43" s="97">
        <f t="shared" si="27"/>
        <v>0</v>
      </c>
      <c r="AE43" s="33">
        <f>RANK(AC43,AC40:AC43)</f>
        <v>1</v>
      </c>
    </row>
    <row r="44" spans="1:31">
      <c r="M44" s="269"/>
      <c r="N44" s="270"/>
      <c r="O44" s="84" t="s">
        <v>22</v>
      </c>
      <c r="P44" s="85" t="str">
        <f>M40</f>
        <v>OFC 1</v>
      </c>
      <c r="Q44" s="86"/>
      <c r="R44" s="86"/>
      <c r="S44" s="85" t="str">
        <f>M43</f>
        <v>SAUJON 2</v>
      </c>
      <c r="T44" s="83" t="s">
        <v>6</v>
      </c>
      <c r="U44" s="3"/>
      <c r="V44" s="18"/>
      <c r="W44" s="44"/>
      <c r="X44" s="44"/>
      <c r="Y44" s="44"/>
      <c r="Z44" s="44"/>
      <c r="AA44" s="44"/>
      <c r="AB44" s="44"/>
      <c r="AC44" s="44"/>
      <c r="AD44" s="44"/>
      <c r="AE44" s="55"/>
    </row>
    <row r="45" spans="1:31" ht="15.75" thickBot="1">
      <c r="M45" s="35"/>
      <c r="N45" s="36"/>
      <c r="O45" s="88" t="s">
        <v>28</v>
      </c>
      <c r="P45" s="89" t="str">
        <f>M41</f>
        <v>EXEMPT</v>
      </c>
      <c r="Q45" s="90"/>
      <c r="R45" s="90"/>
      <c r="S45" s="89" t="str">
        <f>M42</f>
        <v>LUSSANT 1</v>
      </c>
      <c r="T45" s="91" t="s">
        <v>7</v>
      </c>
      <c r="U45" s="3"/>
      <c r="V45" s="125" t="s">
        <v>34</v>
      </c>
      <c r="W45" s="266"/>
      <c r="X45" s="266"/>
      <c r="Y45" s="266"/>
      <c r="Z45" s="266"/>
      <c r="AA45" s="266"/>
      <c r="AB45" s="266"/>
      <c r="AC45" s="266"/>
      <c r="AD45" s="4"/>
      <c r="AE45" s="4"/>
    </row>
    <row r="46" spans="1:31">
      <c r="M46" s="3"/>
      <c r="N46" s="3"/>
      <c r="O46" s="38"/>
      <c r="P46" s="39"/>
      <c r="Q46" s="34"/>
      <c r="R46" s="34"/>
      <c r="S46" s="39"/>
      <c r="T46" s="40"/>
      <c r="U46" s="3"/>
      <c r="V46" s="125" t="s">
        <v>35</v>
      </c>
      <c r="W46" s="337"/>
      <c r="X46" s="337"/>
      <c r="Y46" s="337"/>
      <c r="Z46" s="337"/>
      <c r="AA46" s="337"/>
      <c r="AB46" s="337"/>
      <c r="AC46" s="337"/>
      <c r="AD46" s="4"/>
      <c r="AE46" s="4"/>
    </row>
    <row r="47" spans="1:31">
      <c r="M47" s="3"/>
      <c r="N47" s="3"/>
      <c r="O47" s="38"/>
      <c r="P47" s="39"/>
      <c r="Q47" s="34"/>
      <c r="R47" s="34"/>
      <c r="S47" s="39"/>
      <c r="T47" s="40"/>
      <c r="U47" s="3"/>
      <c r="V47" s="125" t="s">
        <v>36</v>
      </c>
      <c r="W47" s="266"/>
      <c r="X47" s="266"/>
      <c r="Y47" s="266"/>
      <c r="Z47" s="266"/>
      <c r="AA47" s="266"/>
      <c r="AB47" s="266"/>
      <c r="AC47" s="266"/>
      <c r="AD47" s="4"/>
      <c r="AE47" s="4"/>
    </row>
    <row r="48" spans="1:31">
      <c r="M48" s="3"/>
      <c r="N48" s="44"/>
      <c r="O48" s="45"/>
      <c r="P48" s="46"/>
      <c r="Q48" s="47"/>
      <c r="R48" s="47"/>
      <c r="S48" s="46"/>
      <c r="T48" s="48"/>
      <c r="U48" s="3"/>
      <c r="V48" s="125" t="s">
        <v>37</v>
      </c>
      <c r="W48" s="337"/>
      <c r="X48" s="337"/>
      <c r="Y48" s="337"/>
      <c r="Z48" s="337"/>
      <c r="AA48" s="337"/>
      <c r="AB48" s="337"/>
      <c r="AC48" s="337"/>
      <c r="AD48" s="4"/>
      <c r="AE48" s="4"/>
    </row>
    <row r="49" spans="13:31" ht="15.75" thickBot="1">
      <c r="M49" s="3"/>
      <c r="N49" s="44"/>
      <c r="O49" s="45"/>
      <c r="P49" s="46"/>
      <c r="Q49" s="47"/>
      <c r="R49" s="47"/>
      <c r="S49" s="46"/>
      <c r="T49" s="48"/>
      <c r="U49" s="3"/>
      <c r="V49" s="34"/>
      <c r="W49" s="3"/>
      <c r="X49" s="3"/>
      <c r="Y49" s="3"/>
      <c r="Z49" s="3"/>
      <c r="AA49" s="4"/>
      <c r="AB49" s="4"/>
      <c r="AC49" s="4"/>
      <c r="AD49" s="4"/>
      <c r="AE49" s="4"/>
    </row>
    <row r="50" spans="13:31">
      <c r="M50" s="331" t="s">
        <v>3</v>
      </c>
      <c r="N50" s="332"/>
      <c r="O50" s="325" t="s">
        <v>9</v>
      </c>
      <c r="P50" s="327" t="s">
        <v>10</v>
      </c>
      <c r="Q50" s="325" t="s">
        <v>11</v>
      </c>
      <c r="R50" s="325"/>
      <c r="S50" s="327" t="s">
        <v>10</v>
      </c>
      <c r="T50" s="329" t="s">
        <v>12</v>
      </c>
      <c r="U50" s="293"/>
      <c r="V50" s="8"/>
      <c r="W50" s="319" t="s">
        <v>13</v>
      </c>
      <c r="X50" s="320"/>
      <c r="Y50" s="321" t="s">
        <v>14</v>
      </c>
      <c r="Z50" s="322"/>
      <c r="AA50" s="319" t="s">
        <v>15</v>
      </c>
      <c r="AB50" s="320"/>
      <c r="AC50" s="319" t="s">
        <v>16</v>
      </c>
      <c r="AD50" s="320"/>
      <c r="AE50" s="323" t="s">
        <v>17</v>
      </c>
    </row>
    <row r="51" spans="13:31" ht="15.75" thickBot="1">
      <c r="M51" s="333"/>
      <c r="N51" s="334"/>
      <c r="O51" s="326"/>
      <c r="P51" s="328"/>
      <c r="Q51" s="326"/>
      <c r="R51" s="326"/>
      <c r="S51" s="328"/>
      <c r="T51" s="330"/>
      <c r="U51" s="293"/>
      <c r="V51" s="8"/>
      <c r="W51" s="102" t="s">
        <v>18</v>
      </c>
      <c r="X51" s="103" t="s">
        <v>19</v>
      </c>
      <c r="Y51" s="104" t="s">
        <v>18</v>
      </c>
      <c r="Z51" s="105" t="s">
        <v>19</v>
      </c>
      <c r="AA51" s="102" t="s">
        <v>18</v>
      </c>
      <c r="AB51" s="103" t="s">
        <v>19</v>
      </c>
      <c r="AC51" s="102" t="s">
        <v>18</v>
      </c>
      <c r="AD51" s="103" t="s">
        <v>19</v>
      </c>
      <c r="AE51" s="324"/>
    </row>
    <row r="52" spans="13:31">
      <c r="M52" s="269" t="str">
        <f>J13</f>
        <v xml:space="preserve">OFC 3 </v>
      </c>
      <c r="N52" s="270"/>
      <c r="O52" s="106" t="s">
        <v>20</v>
      </c>
      <c r="P52" s="107" t="str">
        <f>M52</f>
        <v xml:space="preserve">OFC 3 </v>
      </c>
      <c r="Q52" s="108"/>
      <c r="R52" s="109"/>
      <c r="S52" s="107" t="str">
        <f>M53</f>
        <v>V,MIOSSON</v>
      </c>
      <c r="T52" s="110" t="s">
        <v>6</v>
      </c>
      <c r="U52" s="3"/>
      <c r="V52" s="18" t="str">
        <f>M52</f>
        <v xml:space="preserve">OFC 3 </v>
      </c>
      <c r="W52" s="19">
        <f>IF(X52&gt;0,3,IF(X52&lt;0,0,1))</f>
        <v>1</v>
      </c>
      <c r="X52" s="20">
        <f>Q52-R52</f>
        <v>0</v>
      </c>
      <c r="Y52" s="119">
        <f>IF(Z52&gt;0,3,IF(Z52&lt;0,0,1))</f>
        <v>1</v>
      </c>
      <c r="Z52" s="120">
        <f>Q54-R54</f>
        <v>0</v>
      </c>
      <c r="AA52" s="19">
        <f>IF(AB52&gt;0,3,IF(AB52&lt;0,0,1))</f>
        <v>1</v>
      </c>
      <c r="AB52" s="20">
        <f>Q56-R56</f>
        <v>0</v>
      </c>
      <c r="AC52" s="119">
        <f>SUM(W52+Y52+AA52)</f>
        <v>3</v>
      </c>
      <c r="AD52" s="123">
        <f>SUM(X52+Z52+AB52)</f>
        <v>0</v>
      </c>
      <c r="AE52" s="21">
        <f>RANK(AC52,AC52:AC55)</f>
        <v>1</v>
      </c>
    </row>
    <row r="53" spans="13:31">
      <c r="M53" s="269" t="str">
        <f>J14</f>
        <v>V,MIOSSON</v>
      </c>
      <c r="N53" s="270"/>
      <c r="O53" s="111" t="s">
        <v>26</v>
      </c>
      <c r="P53" s="112" t="str">
        <f>M54</f>
        <v>RUELLE 2</v>
      </c>
      <c r="Q53" s="113"/>
      <c r="R53" s="113"/>
      <c r="S53" s="112" t="str">
        <f>M55</f>
        <v>SC ANGERIEN 1</v>
      </c>
      <c r="T53" s="114" t="s">
        <v>7</v>
      </c>
      <c r="U53" s="3"/>
      <c r="V53" s="18" t="str">
        <f>M53</f>
        <v>V,MIOSSON</v>
      </c>
      <c r="W53" s="19">
        <f t="shared" ref="W53" si="32">IF(X53&gt;0,3,IF(X53&lt;0,0,1))</f>
        <v>1</v>
      </c>
      <c r="X53" s="20">
        <f>R52-Q52</f>
        <v>0</v>
      </c>
      <c r="Y53" s="119">
        <f t="shared" ref="Y53" si="33">IF(Z53&gt;0,3,IF(Z53&lt;0,0,1))</f>
        <v>1</v>
      </c>
      <c r="Z53" s="120">
        <f>Q55-R55</f>
        <v>0</v>
      </c>
      <c r="AA53" s="19">
        <f t="shared" ref="AA53:AA55" si="34">IF(AB53&gt;0,3,IF(AB53&lt;0,0,1))</f>
        <v>1</v>
      </c>
      <c r="AB53" s="20">
        <f>Q57-R57</f>
        <v>0</v>
      </c>
      <c r="AC53" s="119">
        <f t="shared" ref="AC53:AC55" si="35">SUM(W53+Y53+AA53)</f>
        <v>3</v>
      </c>
      <c r="AD53" s="123">
        <f t="shared" ref="AD53:AD55" si="36">SUM(X53+Z53+AB53)</f>
        <v>0</v>
      </c>
      <c r="AE53" s="21">
        <f>RANK(AC53,AC52:AC55)</f>
        <v>1</v>
      </c>
    </row>
    <row r="54" spans="13:31">
      <c r="M54" s="269" t="str">
        <f>J15</f>
        <v>RUELLE 2</v>
      </c>
      <c r="N54" s="270"/>
      <c r="O54" s="26" t="s">
        <v>21</v>
      </c>
      <c r="P54" s="27" t="str">
        <f>M52</f>
        <v xml:space="preserve">OFC 3 </v>
      </c>
      <c r="Q54" s="28"/>
      <c r="R54" s="28"/>
      <c r="S54" s="27" t="str">
        <f>M54</f>
        <v>RUELLE 2</v>
      </c>
      <c r="T54" s="29" t="s">
        <v>6</v>
      </c>
      <c r="U54" s="3"/>
      <c r="V54" s="18" t="str">
        <f>M54</f>
        <v>RUELLE 2</v>
      </c>
      <c r="W54" s="19">
        <f t="shared" ref="W54" si="37">IF(X54&gt;0,3,IF(X54&lt;0,0,1))</f>
        <v>1</v>
      </c>
      <c r="X54" s="20">
        <f>Q53-R53</f>
        <v>0</v>
      </c>
      <c r="Y54" s="119">
        <f t="shared" ref="Y54" si="38">IF(Z54&gt;0,3,IF(Z54&lt;0,0,1))</f>
        <v>1</v>
      </c>
      <c r="Z54" s="120">
        <f>R54-Q54</f>
        <v>0</v>
      </c>
      <c r="AA54" s="19">
        <f t="shared" si="34"/>
        <v>1</v>
      </c>
      <c r="AB54" s="20">
        <f>R57-Q57</f>
        <v>0</v>
      </c>
      <c r="AC54" s="119">
        <f t="shared" si="35"/>
        <v>3</v>
      </c>
      <c r="AD54" s="123">
        <f t="shared" si="36"/>
        <v>0</v>
      </c>
      <c r="AE54" s="21">
        <f>RANK(AC54,AC52:AC55)</f>
        <v>1</v>
      </c>
    </row>
    <row r="55" spans="13:31" ht="15.75" thickBot="1">
      <c r="M55" s="269" t="str">
        <f>J16</f>
        <v>SC ANGERIEN 1</v>
      </c>
      <c r="N55" s="270"/>
      <c r="O55" s="26" t="s">
        <v>27</v>
      </c>
      <c r="P55" s="27" t="str">
        <f>M53</f>
        <v>V,MIOSSON</v>
      </c>
      <c r="Q55" s="28"/>
      <c r="R55" s="28"/>
      <c r="S55" s="27" t="str">
        <f>M55</f>
        <v>SC ANGERIEN 1</v>
      </c>
      <c r="T55" s="30" t="s">
        <v>7</v>
      </c>
      <c r="U55" s="3"/>
      <c r="V55" s="18" t="str">
        <f>M55</f>
        <v>SC ANGERIEN 1</v>
      </c>
      <c r="W55" s="31">
        <f t="shared" ref="W55" si="39">IF(X55&gt;0,3,IF(X55&lt;0,0,1))</f>
        <v>1</v>
      </c>
      <c r="X55" s="32">
        <f>R53-Q53</f>
        <v>0</v>
      </c>
      <c r="Y55" s="121">
        <f t="shared" ref="Y55" si="40">IF(Z55&gt;0,3,IF(Z55&lt;0,0,1))</f>
        <v>1</v>
      </c>
      <c r="Z55" s="122">
        <f>R55-Q55</f>
        <v>0</v>
      </c>
      <c r="AA55" s="31">
        <f t="shared" si="34"/>
        <v>1</v>
      </c>
      <c r="AB55" s="32">
        <f>R56-Q56</f>
        <v>0</v>
      </c>
      <c r="AC55" s="121">
        <f t="shared" si="35"/>
        <v>3</v>
      </c>
      <c r="AD55" s="124">
        <f t="shared" si="36"/>
        <v>0</v>
      </c>
      <c r="AE55" s="33">
        <f>RANK(AC55,AC52:AC55)</f>
        <v>1</v>
      </c>
    </row>
    <row r="56" spans="13:31">
      <c r="M56" s="269"/>
      <c r="N56" s="270"/>
      <c r="O56" s="111" t="s">
        <v>22</v>
      </c>
      <c r="P56" s="112" t="str">
        <f>M52</f>
        <v xml:space="preserve">OFC 3 </v>
      </c>
      <c r="Q56" s="113"/>
      <c r="R56" s="113"/>
      <c r="S56" s="112" t="str">
        <f>M55</f>
        <v>SC ANGERIEN 1</v>
      </c>
      <c r="T56" s="110" t="s">
        <v>6</v>
      </c>
      <c r="U56" s="3"/>
      <c r="V56" s="18"/>
      <c r="W56" s="44"/>
      <c r="X56" s="44"/>
      <c r="Y56" s="44"/>
      <c r="Z56" s="44"/>
      <c r="AA56" s="44"/>
      <c r="AB56" s="44"/>
      <c r="AC56" s="44"/>
      <c r="AD56" s="44"/>
      <c r="AE56" s="55"/>
    </row>
    <row r="57" spans="13:31" ht="15.75" thickBot="1">
      <c r="M57" s="35"/>
      <c r="N57" s="36"/>
      <c r="O57" s="115" t="s">
        <v>28</v>
      </c>
      <c r="P57" s="116" t="str">
        <f>M53</f>
        <v>V,MIOSSON</v>
      </c>
      <c r="Q57" s="117"/>
      <c r="R57" s="117"/>
      <c r="S57" s="116" t="str">
        <f>M54</f>
        <v>RUELLE 2</v>
      </c>
      <c r="T57" s="118" t="s">
        <v>7</v>
      </c>
      <c r="U57" s="3"/>
      <c r="V57" s="125" t="s">
        <v>34</v>
      </c>
      <c r="W57" s="266"/>
      <c r="X57" s="266"/>
      <c r="Y57" s="266"/>
      <c r="Z57" s="266"/>
      <c r="AA57" s="266"/>
      <c r="AB57" s="266"/>
      <c r="AC57" s="266"/>
      <c r="AD57" s="4"/>
      <c r="AE57" s="4"/>
    </row>
    <row r="58" spans="13:31">
      <c r="V58" s="125" t="s">
        <v>35</v>
      </c>
      <c r="W58" s="337"/>
      <c r="X58" s="337"/>
      <c r="Y58" s="337"/>
      <c r="Z58" s="337"/>
      <c r="AA58" s="337"/>
      <c r="AB58" s="337"/>
      <c r="AC58" s="337"/>
    </row>
    <row r="59" spans="13:31">
      <c r="V59" s="125" t="s">
        <v>36</v>
      </c>
      <c r="W59" s="266"/>
      <c r="X59" s="266"/>
      <c r="Y59" s="266"/>
      <c r="Z59" s="266"/>
      <c r="AA59" s="266"/>
      <c r="AB59" s="266"/>
      <c r="AC59" s="266"/>
    </row>
    <row r="60" spans="13:31">
      <c r="V60" s="125" t="s">
        <v>37</v>
      </c>
      <c r="W60" s="337"/>
      <c r="X60" s="337"/>
      <c r="Y60" s="337"/>
      <c r="Z60" s="337"/>
      <c r="AA60" s="337"/>
      <c r="AB60" s="337"/>
      <c r="AC60" s="337"/>
    </row>
  </sheetData>
  <mergeCells count="248">
    <mergeCell ref="AL19:AM19"/>
    <mergeCell ref="AL20:AM20"/>
    <mergeCell ref="AL21:AM21"/>
    <mergeCell ref="AL22:AM22"/>
    <mergeCell ref="AL23:AM23"/>
    <mergeCell ref="AL24:AM24"/>
    <mergeCell ref="AN18:AO18"/>
    <mergeCell ref="AN19:AO19"/>
    <mergeCell ref="AN20:AO20"/>
    <mergeCell ref="AN21:AO21"/>
    <mergeCell ref="AN22:AO22"/>
    <mergeCell ref="AN23:AO23"/>
    <mergeCell ref="AN24:AO24"/>
    <mergeCell ref="AH3:AK3"/>
    <mergeCell ref="AG3:AG4"/>
    <mergeCell ref="AL3:AO3"/>
    <mergeCell ref="AN15:AO15"/>
    <mergeCell ref="AJ16:AK16"/>
    <mergeCell ref="AL16:AM16"/>
    <mergeCell ref="AN16:AO16"/>
    <mergeCell ref="AN12:AO12"/>
    <mergeCell ref="AJ13:AK13"/>
    <mergeCell ref="AL13:AM13"/>
    <mergeCell ref="AJ15:AK15"/>
    <mergeCell ref="AL15:AM15"/>
    <mergeCell ref="AH14:AO14"/>
    <mergeCell ref="AH13:AI13"/>
    <mergeCell ref="AN13:AO13"/>
    <mergeCell ref="AH11:AO11"/>
    <mergeCell ref="AH15:AI15"/>
    <mergeCell ref="AH16:AI16"/>
    <mergeCell ref="AJ12:AK12"/>
    <mergeCell ref="AL12:AM12"/>
    <mergeCell ref="W60:AC60"/>
    <mergeCell ref="W26:AC26"/>
    <mergeCell ref="W27:AC27"/>
    <mergeCell ref="W28:AC28"/>
    <mergeCell ref="W29:AC29"/>
    <mergeCell ref="W45:AC45"/>
    <mergeCell ref="W46:AC46"/>
    <mergeCell ref="W47:AC47"/>
    <mergeCell ref="W14:AC14"/>
    <mergeCell ref="W15:AC15"/>
    <mergeCell ref="W16:AC16"/>
    <mergeCell ref="W17:AC17"/>
    <mergeCell ref="Y38:Z38"/>
    <mergeCell ref="AA38:AB38"/>
    <mergeCell ref="AC38:AD38"/>
    <mergeCell ref="AH17:AI17"/>
    <mergeCell ref="AJ17:AK17"/>
    <mergeCell ref="AL17:AM17"/>
    <mergeCell ref="AN17:AO17"/>
    <mergeCell ref="W48:AC48"/>
    <mergeCell ref="W57:AC57"/>
    <mergeCell ref="W58:AC58"/>
    <mergeCell ref="W59:AC59"/>
    <mergeCell ref="AH18:AI18"/>
    <mergeCell ref="AH19:AI19"/>
    <mergeCell ref="AH20:AI20"/>
    <mergeCell ref="AH21:AI21"/>
    <mergeCell ref="AH22:AI22"/>
    <mergeCell ref="AH23:AI23"/>
    <mergeCell ref="AH24:AI24"/>
    <mergeCell ref="AJ18:AK18"/>
    <mergeCell ref="AJ19:AK19"/>
    <mergeCell ref="AJ20:AK20"/>
    <mergeCell ref="AJ21:AK21"/>
    <mergeCell ref="AJ22:AK22"/>
    <mergeCell ref="AJ23:AK23"/>
    <mergeCell ref="AJ24:AK24"/>
    <mergeCell ref="AL18:AM18"/>
    <mergeCell ref="W38:X38"/>
    <mergeCell ref="AH12:AI12"/>
    <mergeCell ref="M53:N53"/>
    <mergeCell ref="M54:N54"/>
    <mergeCell ref="M55:N55"/>
    <mergeCell ref="M56:N56"/>
    <mergeCell ref="W50:X50"/>
    <mergeCell ref="Y50:Z50"/>
    <mergeCell ref="AA50:AB50"/>
    <mergeCell ref="AC50:AD50"/>
    <mergeCell ref="AE50:AE51"/>
    <mergeCell ref="M52:N52"/>
    <mergeCell ref="O50:O51"/>
    <mergeCell ref="P50:P51"/>
    <mergeCell ref="Q50:R51"/>
    <mergeCell ref="S50:S51"/>
    <mergeCell ref="T50:T51"/>
    <mergeCell ref="U50:U51"/>
    <mergeCell ref="M40:N40"/>
    <mergeCell ref="M41:N41"/>
    <mergeCell ref="M42:N42"/>
    <mergeCell ref="M43:N43"/>
    <mergeCell ref="M44:N44"/>
    <mergeCell ref="M50:N51"/>
    <mergeCell ref="U38:U39"/>
    <mergeCell ref="AE38:AE39"/>
    <mergeCell ref="M24:N24"/>
    <mergeCell ref="M25:N25"/>
    <mergeCell ref="M32:AE33"/>
    <mergeCell ref="M34:AE35"/>
    <mergeCell ref="M38:N39"/>
    <mergeCell ref="O38:O39"/>
    <mergeCell ref="P38:P39"/>
    <mergeCell ref="Q38:R39"/>
    <mergeCell ref="S38:S39"/>
    <mergeCell ref="T38:T39"/>
    <mergeCell ref="M12:N12"/>
    <mergeCell ref="M13:N13"/>
    <mergeCell ref="M10:N10"/>
    <mergeCell ref="M11:N11"/>
    <mergeCell ref="M3:AE4"/>
    <mergeCell ref="M7:N8"/>
    <mergeCell ref="S7:S8"/>
    <mergeCell ref="T7:T8"/>
    <mergeCell ref="U7:U8"/>
    <mergeCell ref="O19:O20"/>
    <mergeCell ref="P19:P20"/>
    <mergeCell ref="Q19:R20"/>
    <mergeCell ref="S19:S20"/>
    <mergeCell ref="T19:T20"/>
    <mergeCell ref="U19:U20"/>
    <mergeCell ref="W19:X19"/>
    <mergeCell ref="Y19:Z19"/>
    <mergeCell ref="AC7:AD7"/>
    <mergeCell ref="M9:N9"/>
    <mergeCell ref="W7:X7"/>
    <mergeCell ref="Y7:Z7"/>
    <mergeCell ref="AA19:AB19"/>
    <mergeCell ref="AC19:AD19"/>
    <mergeCell ref="AE19:AE20"/>
    <mergeCell ref="AA7:AB7"/>
    <mergeCell ref="B25:C25"/>
    <mergeCell ref="B26:C26"/>
    <mergeCell ref="A14:B14"/>
    <mergeCell ref="D14:E14"/>
    <mergeCell ref="G14:H14"/>
    <mergeCell ref="J14:K14"/>
    <mergeCell ref="A15:B15"/>
    <mergeCell ref="D15:E15"/>
    <mergeCell ref="G15:H15"/>
    <mergeCell ref="J15:K15"/>
    <mergeCell ref="O7:O8"/>
    <mergeCell ref="P7:P8"/>
    <mergeCell ref="Q7:R8"/>
    <mergeCell ref="M21:N21"/>
    <mergeCell ref="M22:N22"/>
    <mergeCell ref="M23:N23"/>
    <mergeCell ref="M19:N20"/>
    <mergeCell ref="B27:C27"/>
    <mergeCell ref="B28:C28"/>
    <mergeCell ref="A16:B16"/>
    <mergeCell ref="D16:E16"/>
    <mergeCell ref="G16:H16"/>
    <mergeCell ref="J16:K16"/>
    <mergeCell ref="A17:B17"/>
    <mergeCell ref="D17:E17"/>
    <mergeCell ref="G17:H17"/>
    <mergeCell ref="J17:K17"/>
    <mergeCell ref="A11:B12"/>
    <mergeCell ref="D11:E12"/>
    <mergeCell ref="G11:H12"/>
    <mergeCell ref="J11:K12"/>
    <mergeCell ref="A13:B13"/>
    <mergeCell ref="D13:E13"/>
    <mergeCell ref="G13:H13"/>
    <mergeCell ref="J13:K13"/>
    <mergeCell ref="A1:L1"/>
    <mergeCell ref="M1:AF1"/>
    <mergeCell ref="AG1:AP1"/>
    <mergeCell ref="AQ4:AQ5"/>
    <mergeCell ref="AR2:AY2"/>
    <mergeCell ref="AZ2:BG2"/>
    <mergeCell ref="AS6:AT6"/>
    <mergeCell ref="AW6:AX6"/>
    <mergeCell ref="BA6:BB6"/>
    <mergeCell ref="BE6:BF6"/>
    <mergeCell ref="AQ6:AQ7"/>
    <mergeCell ref="AQ1:BG1"/>
    <mergeCell ref="AR3:AU3"/>
    <mergeCell ref="AS4:AT4"/>
    <mergeCell ref="AV3:AY3"/>
    <mergeCell ref="AZ3:BC3"/>
    <mergeCell ref="BD3:BG3"/>
    <mergeCell ref="BE4:BF4"/>
    <mergeCell ref="BA4:BB4"/>
    <mergeCell ref="AW4:AX4"/>
    <mergeCell ref="AE7:AE8"/>
    <mergeCell ref="AH4:AI4"/>
    <mergeCell ref="AJ4:AK4"/>
    <mergeCell ref="AL4:AM4"/>
    <mergeCell ref="AN4:AO4"/>
    <mergeCell ref="AR8:BG8"/>
    <mergeCell ref="AQ9:AQ10"/>
    <mergeCell ref="AQ11:AQ12"/>
    <mergeCell ref="AQ13:AQ14"/>
    <mergeCell ref="AQ15:AQ16"/>
    <mergeCell ref="AQ17:AQ18"/>
    <mergeCell ref="AQ19:AQ20"/>
    <mergeCell ref="AQ21:AQ22"/>
    <mergeCell ref="AQ23:AQ24"/>
    <mergeCell ref="AW21:AX21"/>
    <mergeCell ref="AS23:AT23"/>
    <mergeCell ref="AQ25:AQ26"/>
    <mergeCell ref="AQ27:AQ28"/>
    <mergeCell ref="AQ29:AQ30"/>
    <mergeCell ref="AS9:AT9"/>
    <mergeCell ref="AW9:AX9"/>
    <mergeCell ref="BA9:BB9"/>
    <mergeCell ref="BE9:BF9"/>
    <mergeCell ref="AS11:AT11"/>
    <mergeCell ref="AW11:AX11"/>
    <mergeCell ref="BA11:BB11"/>
    <mergeCell ref="BE11:BF11"/>
    <mergeCell ref="AS13:AT13"/>
    <mergeCell ref="AW13:AX13"/>
    <mergeCell ref="BA13:BB13"/>
    <mergeCell ref="BE13:BF13"/>
    <mergeCell ref="AS15:AT15"/>
    <mergeCell ref="AW15:AX15"/>
    <mergeCell ref="BA15:BB15"/>
    <mergeCell ref="BE15:BF15"/>
    <mergeCell ref="AS17:AT17"/>
    <mergeCell ref="AW17:AX17"/>
    <mergeCell ref="AS19:AT19"/>
    <mergeCell ref="AW19:AX19"/>
    <mergeCell ref="AS21:AT21"/>
    <mergeCell ref="AS27:AT27"/>
    <mergeCell ref="AS25:AT25"/>
    <mergeCell ref="AS29:AT29"/>
    <mergeCell ref="AZ17:BC18"/>
    <mergeCell ref="BD17:BG18"/>
    <mergeCell ref="AZ19:BC20"/>
    <mergeCell ref="AZ21:BC22"/>
    <mergeCell ref="AZ23:BC24"/>
    <mergeCell ref="AZ25:BC26"/>
    <mergeCell ref="AZ27:BC28"/>
    <mergeCell ref="AZ29:BC30"/>
    <mergeCell ref="BD23:BG24"/>
    <mergeCell ref="BD19:BG20"/>
    <mergeCell ref="BD21:BG22"/>
    <mergeCell ref="BD25:BG26"/>
    <mergeCell ref="BD27:BG28"/>
    <mergeCell ref="BD29:BG30"/>
    <mergeCell ref="AV23:AY24"/>
    <mergeCell ref="AV25:AY26"/>
    <mergeCell ref="AV27:AY28"/>
    <mergeCell ref="AV29:AY30"/>
  </mergeCells>
  <pageMargins left="0.25" right="0.25" top="0.75" bottom="0.75" header="0.3" footer="0.3"/>
  <pageSetup paperSize="9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clément</dc:creator>
  <cp:lastModifiedBy>Admin</cp:lastModifiedBy>
  <cp:lastPrinted>2017-05-11T14:34:41Z</cp:lastPrinted>
  <dcterms:created xsi:type="dcterms:W3CDTF">2017-03-13T13:47:36Z</dcterms:created>
  <dcterms:modified xsi:type="dcterms:W3CDTF">2017-05-11T14:46:41Z</dcterms:modified>
</cp:coreProperties>
</file>