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u\Documents\Documents\"/>
    </mc:Choice>
  </mc:AlternateContent>
  <bookViews>
    <workbookView xWindow="0" yWindow="0" windowWidth="25200" windowHeight="12570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51" i="4" l="1"/>
  <c r="AX51" i="4" s="1"/>
  <c r="AI51" i="4" s="1"/>
  <c r="AY72" i="4"/>
  <c r="AY74" i="4"/>
  <c r="AY53" i="4"/>
  <c r="AY52" i="4"/>
  <c r="AX52" i="4" s="1"/>
  <c r="AI52" i="4" s="1"/>
  <c r="AY50" i="4"/>
  <c r="AX50" i="4" s="1"/>
  <c r="AI50" i="4" s="1"/>
  <c r="AY31" i="4"/>
  <c r="AY28" i="4"/>
  <c r="AY30" i="4"/>
  <c r="AY29" i="4"/>
  <c r="AX29" i="4" s="1"/>
  <c r="AI29" i="4" s="1"/>
  <c r="AY17" i="4"/>
  <c r="AY20" i="4"/>
  <c r="AY63" i="4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63" i="4" l="1"/>
  <c r="AI63" i="4" s="1"/>
  <c r="AX39" i="4"/>
  <c r="AI39" i="4" s="1"/>
  <c r="AG39" i="4" s="1"/>
  <c r="AX30" i="4"/>
  <c r="AI30" i="4" s="1"/>
  <c r="AX74" i="4"/>
  <c r="AI74" i="4" s="1"/>
  <c r="AX72" i="4"/>
  <c r="AI72" i="4" s="1"/>
  <c r="AX75" i="4"/>
  <c r="AI75" i="4" s="1"/>
  <c r="AX61" i="4"/>
  <c r="AI61" i="4" s="1"/>
  <c r="AX53" i="4"/>
  <c r="AI53" i="4" s="1"/>
  <c r="AG52" i="4" s="1"/>
  <c r="AX31" i="4"/>
  <c r="AI31" i="4" s="1"/>
  <c r="AX20" i="4"/>
  <c r="AI20" i="4" s="1"/>
  <c r="AG17" i="4" s="1"/>
  <c r="AG62" i="4" l="1"/>
  <c r="AG42" i="4"/>
  <c r="AG41" i="4"/>
  <c r="AG40" i="4"/>
  <c r="W40" i="4" s="1"/>
  <c r="AG28" i="4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V39" i="4"/>
  <c r="AB39" i="4"/>
  <c r="X39" i="4"/>
  <c r="AG29" i="4"/>
  <c r="AG30" i="4"/>
  <c r="X28" i="4" s="1"/>
  <c r="AG31" i="4"/>
  <c r="AG20" i="4"/>
  <c r="AG19" i="4"/>
  <c r="AG18" i="4"/>
  <c r="Z39" i="4"/>
  <c r="W39" i="4"/>
  <c r="Y39" i="4"/>
  <c r="AC39" i="4"/>
  <c r="V42" i="4"/>
  <c r="Y41" i="4"/>
  <c r="AM85" i="4" s="1"/>
  <c r="AA39" i="4"/>
  <c r="U39" i="4"/>
  <c r="U41" i="4"/>
  <c r="AH85" i="4" s="1"/>
  <c r="W41" i="4"/>
  <c r="AJ85" i="4" s="1"/>
  <c r="U40" i="4"/>
  <c r="AA40" i="4"/>
  <c r="X42" i="4"/>
  <c r="Y40" i="4"/>
  <c r="V40" i="4"/>
  <c r="AA41" i="4"/>
  <c r="AO85" i="4" s="1"/>
  <c r="U42" i="4"/>
  <c r="AC41" i="4"/>
  <c r="AQ85" i="4" s="1"/>
  <c r="Z42" i="4"/>
  <c r="Z41" i="4"/>
  <c r="AN85" i="4" s="1"/>
  <c r="X40" i="4"/>
  <c r="X41" i="4"/>
  <c r="AL85" i="4" s="1"/>
  <c r="AB42" i="4"/>
  <c r="AB41" i="4"/>
  <c r="AP85" i="4" s="1"/>
  <c r="V41" i="4"/>
  <c r="AK85" i="4" s="1"/>
  <c r="W42" i="4"/>
  <c r="U61" i="4" l="1"/>
  <c r="AC42" i="4"/>
  <c r="AB40" i="4"/>
  <c r="Z40" i="4"/>
  <c r="Y42" i="4"/>
  <c r="AA42" i="4"/>
  <c r="AC40" i="4"/>
  <c r="AB29" i="4"/>
  <c r="AA29" i="4"/>
  <c r="U29" i="4"/>
  <c r="U28" i="4"/>
  <c r="AB28" i="4"/>
  <c r="AA28" i="4"/>
  <c r="V28" i="4"/>
  <c r="W28" i="4"/>
  <c r="Y28" i="4"/>
  <c r="Z28" i="4"/>
  <c r="AC28" i="4"/>
  <c r="Y62" i="4"/>
  <c r="X61" i="4"/>
  <c r="W61" i="4"/>
  <c r="AC61" i="4"/>
  <c r="AA74" i="4"/>
  <c r="AO88" i="4" s="1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AI85" i="4"/>
  <c r="AI88" i="4" l="1"/>
  <c r="AL96" i="4"/>
  <c r="AL105" i="4"/>
  <c r="AH84" i="4"/>
  <c r="C14" i="5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F77" i="5" l="1"/>
  <c r="H67" i="1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 l="1"/>
  <c r="V88" i="4"/>
  <c r="AC85" i="4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<sst xmlns="http://schemas.openxmlformats.org/spreadsheetml/2006/main" count="488" uniqueCount="186">
  <si>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</si>
  <si>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</si>
  <si>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</si>
  <si>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</si>
  <si>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</si>
  <si>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</si>
  <si>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</si>
  <si>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</si>
  <si>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</si>
  <si>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</si>
  <si>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</si>
  <si>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</si>
  <si>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</si>
  <si>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</si>
  <si>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</si>
  <si>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</si>
  <si>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</si>
  <si>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</si>
  <si>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</si>
  <si>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</si>
  <si>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</si>
  <si>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</si>
  <si>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</si>
  <si>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</si>
  <si>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</si>
  <si>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</si>
  <si>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</si>
  <si>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</si>
  <si>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</si>
  <si>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</si>
  <si>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</si>
  <si>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</si>
  <si>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</si>
  <si>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</si>
  <si>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</si>
  <si>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</si>
  <si>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</si>
  <si>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</si>
  <si>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</si>
  <si>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</si>
  <si>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</si>
  <si>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</si>
  <si>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</si>
  <si>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</si>
  <si>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</si>
  <si>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</si>
  <si>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</si>
  <si>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</si>
  <si>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</si>
  <si>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</si>
  <si>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</si>
  <si>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</si>
  <si>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</si>
  <si>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</si>
  <si>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</si>
  <si>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</si>
  <si>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</si>
  <si>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</si>
  <si>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</si>
  <si>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</si>
  <si>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</si>
  <si>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</si>
  <si>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</si>
  <si>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</si>
  <si>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</si>
  <si>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</si>
  <si>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</si>
  <si>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</si>
  <si>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</si>
  <si>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</si>
  <si>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</si>
  <si>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</si>
  <si>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</si>
  <si>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</si>
  <si>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</si>
  <si>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</si>
  <si>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</si>
  <si>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</si>
  <si>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</si>
  <si>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</si>
  <si>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</si>
  <si>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</si>
  <si>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</si>
  <si>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</si>
  <si>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</si>
  <si>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</si>
  <si>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</si>
  <si>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</si>
  <si>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</si>
  <si>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</si>
  <si>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</si>
  <si>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</si>
  <si>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</si>
  <si>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</si>
  <si>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</si>
  <si>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</si>
  <si>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</si>
  <si>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</si>
  <si>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</si>
  <si>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</si>
  <si>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</si>
  <si>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</si>
  <si>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</si>
  <si>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</si>
  <si>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</si>
  <si>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</si>
  <si>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</si>
  <si>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</si>
  <si>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</si>
  <si>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</si>
  <si>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</si>
  <si>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</si>
  <si>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</si>
  <si>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</si>
  <si>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</si>
  <si>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</si>
  <si>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</si>
  <si>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</si>
  <si>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</si>
  <si>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</si>
  <si>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</si>
  <si>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</si>
  <si>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</si>
  <si>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</si>
  <si>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</si>
  <si>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</si>
  <si>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</si>
  <si>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</si>
  <si>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</si>
  <si>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</si>
  <si>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</si>
  <si>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</si>
  <si>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</si>
  <si>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</si>
  <si>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</si>
  <si>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</si>
  <si>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</si>
  <si>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</si>
  <si>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</si>
  <si>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</si>
  <si>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</si>
  <si>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</si>
  <si>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</si>
  <si>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</si>
  <si>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</si>
  <si>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</si>
  <si>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</si>
  <si>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</si>
  <si>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</si>
  <si>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</si>
  <si>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</si>
  <si>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</si>
  <si>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</si>
  <si>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</si>
  <si>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</si>
  <si>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</si>
  <si>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</si>
  <si>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</si>
  <si>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</si>
  <si>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</si>
  <si>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</si>
  <si>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</si>
  <si>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</si>
  <si>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</si>
  <si>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</si>
  <si>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</si>
  <si>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</si>
  <si>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</si>
  <si>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</si>
  <si>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</si>
  <si>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</si>
  <si>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</si>
  <si>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</si>
  <si>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</si>
  <si>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</si>
  <si>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</si>
  <si>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</si>
  <si>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</si>
  <si>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</si>
  <si>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</si>
  <si>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</si>
  <si>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</si>
  <si>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</si>
  <si>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Amaury</t>
  </si>
  <si>
    <t>Duchesne</t>
  </si>
  <si>
    <t>amaury.duchesne@gmail.com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</si>
</sst>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aury.duchesne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zoomScaleNormal="100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topLeftCell="A3" zoomScale="90" zoomScaleNormal="90" workbookViewId="0">
      <selection activeCell="I73" sqref="I73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183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184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185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/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5</v>
      </c>
      <c r="AB17" s="74">
        <f>VLOOKUP(R17,AG17:AQ20,10,FALSE)</f>
        <v>1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90000004049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5</v>
      </c>
      <c r="AP17" s="67">
        <f>H16+H19+G20</f>
        <v>1</v>
      </c>
      <c r="AQ17" s="67">
        <f>AO17-AP17</f>
        <v>4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0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Suisse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3</v>
      </c>
      <c r="AB18" s="85">
        <f>VLOOKUP(R18,AG17:AQ20,10,FALSE)</f>
        <v>1</v>
      </c>
      <c r="AC18" s="86">
        <f>VLOOKUP(R18,AG17:AQ20,11,FALSE)</f>
        <v>2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29999999018</v>
      </c>
      <c r="AJ18" s="67">
        <f>M16+M19+B21</f>
        <v>3</v>
      </c>
      <c r="AK18" s="67">
        <f>(3*AL18)+AM18</f>
        <v>3</v>
      </c>
      <c r="AL18" s="67">
        <f>N16+C18+C21</f>
        <v>1</v>
      </c>
      <c r="AM18" s="67">
        <f>O16+D18+D21</f>
        <v>0</v>
      </c>
      <c r="AN18" s="67">
        <f>P16+E18+E21</f>
        <v>2</v>
      </c>
      <c r="AO18" s="67">
        <f>H16+G18+G21</f>
        <v>2</v>
      </c>
      <c r="AP18" s="67">
        <f>G16+H18+H21</f>
        <v>3</v>
      </c>
      <c r="AQ18" s="67">
        <f>AO18-AP18</f>
        <v>-1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2</v>
      </c>
      <c r="AB19" s="89">
        <f>VLOOKUP(R19,AG17:AQ20,10,FALSE)</f>
        <v>3</v>
      </c>
      <c r="AC19" s="90">
        <f>VLOOKUP(R19,AG17:AQ20,11,FALSE)</f>
        <v>-1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-5003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0</v>
      </c>
      <c r="AP19" s="67">
        <f>H17+G19+G21</f>
        <v>5</v>
      </c>
      <c r="AQ19" s="67">
        <f>AO19-AP19</f>
        <v>-5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0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0</v>
      </c>
      <c r="AB20" s="93">
        <f>VLOOKUP(R20,AG17:AQ20,10,FALSE)</f>
        <v>5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2</v>
      </c>
      <c r="AH20" s="78" t="str">
        <f>I17</f>
        <v>Suisse</v>
      </c>
      <c r="AI20" s="67">
        <f>(AK20*10000000000)+((AR20+AX20+BF20)*100000)+(AQ20*1000)+(AO20*10)-AF20</f>
        <v>60000002026</v>
      </c>
      <c r="AJ20" s="78">
        <f>M17+B19+B20</f>
        <v>3</v>
      </c>
      <c r="AK20" s="78">
        <f>(3*AL20)+AM20</f>
        <v>6</v>
      </c>
      <c r="AL20" s="78">
        <f>N17+N18+C20</f>
        <v>2</v>
      </c>
      <c r="AM20" s="78">
        <f>O17+O18+D20</f>
        <v>0</v>
      </c>
      <c r="AN20" s="78">
        <f>P17+P18+E20</f>
        <v>1</v>
      </c>
      <c r="AO20" s="78">
        <f>H17+H18+G20</f>
        <v>3</v>
      </c>
      <c r="AP20" s="78">
        <f>G17+G18+H20</f>
        <v>1</v>
      </c>
      <c r="AQ20" s="78">
        <f>AO20-AP20</f>
        <v>2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1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1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1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5</v>
      </c>
      <c r="AB28" s="74">
        <f>VLOOKUP(R28,AG28:AQ31,10,FALSE)</f>
        <v>1</v>
      </c>
      <c r="AC28" s="75">
        <f>VLOOKUP(R28,AG28:AQ31,11,FALSE)</f>
        <v>4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90000004049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5</v>
      </c>
      <c r="AP28" s="67">
        <f>H27+H30+G31</f>
        <v>1</v>
      </c>
      <c r="AQ28" s="67">
        <f>AO28-AP28</f>
        <v>4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3</v>
      </c>
      <c r="AB29" s="85">
        <f>VLOOKUP(R29,AG28:AQ31,10,FALSE)</f>
        <v>2</v>
      </c>
      <c r="AC29" s="86">
        <f>VLOOKUP(R29,AG28:AQ31,11,FALSE)</f>
        <v>1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40000001028</v>
      </c>
      <c r="AJ29" s="67">
        <f>M27+M30+B32</f>
        <v>3</v>
      </c>
      <c r="AK29" s="67">
        <f>(3*AL29)+AM29</f>
        <v>4</v>
      </c>
      <c r="AL29" s="67">
        <f>N27+C29+C32</f>
        <v>1</v>
      </c>
      <c r="AM29" s="67">
        <f>O27+D29+D32</f>
        <v>1</v>
      </c>
      <c r="AN29" s="67">
        <f>P27+E29+E32</f>
        <v>1</v>
      </c>
      <c r="AO29" s="67">
        <f>H27+G29+G32</f>
        <v>3</v>
      </c>
      <c r="AP29" s="67">
        <f>G27+H29+H32</f>
        <v>2</v>
      </c>
      <c r="AQ29" s="67">
        <f>AO29-AP29</f>
        <v>1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2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2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2</v>
      </c>
      <c r="Z30" s="89">
        <f>VLOOKUP(R30,AG28:AQ31,8,FALSE)</f>
        <v>1</v>
      </c>
      <c r="AA30" s="89">
        <f>VLOOKUP(R30,AG28:AQ31,9,FALSE)</f>
        <v>3</v>
      </c>
      <c r="AB30" s="89">
        <f>VLOOKUP(R30,AG28:AQ31,10,FALSE)</f>
        <v>4</v>
      </c>
      <c r="AC30" s="90">
        <f>VLOOKUP(R30,AG28:AQ31,11,FALSE)</f>
        <v>-1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19999999027</v>
      </c>
      <c r="AJ30" s="67">
        <f>B28+M29+M32</f>
        <v>3</v>
      </c>
      <c r="AK30" s="67">
        <f>(3*AL30)+AM30</f>
        <v>2</v>
      </c>
      <c r="AL30" s="67">
        <f>C28+N30+N32</f>
        <v>0</v>
      </c>
      <c r="AM30" s="67">
        <f>D28+O30+O32</f>
        <v>2</v>
      </c>
      <c r="AN30" s="67">
        <f>E28+P30+P32</f>
        <v>1</v>
      </c>
      <c r="AO30" s="67">
        <f>G28+H30+H32</f>
        <v>3</v>
      </c>
      <c r="AP30" s="67">
        <f>H28+G30+G32</f>
        <v>4</v>
      </c>
      <c r="AQ30" s="67">
        <f>AO30-AP30</f>
        <v>-1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1</v>
      </c>
      <c r="AB31" s="93">
        <f>VLOOKUP(R31,AG28:AQ31,10,FALSE)</f>
        <v>5</v>
      </c>
      <c r="AC31" s="94">
        <f>VLOOKUP(R31,AG28:AQ31,11,FALSE)</f>
        <v>-4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9999996006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1</v>
      </c>
      <c r="AP31" s="78">
        <f>G28+G29+H31</f>
        <v>5</v>
      </c>
      <c r="AQ31" s="78">
        <f>AO31-AP31</f>
        <v>-4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1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2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0</v>
      </c>
      <c r="AC39" s="75">
        <f>VLOOKUP(R39,AG39:AQ42,11,FALSE)</f>
        <v>7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90000007069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7</v>
      </c>
      <c r="AP39" s="67">
        <f>H38+H41+G42</f>
        <v>0</v>
      </c>
      <c r="AQ39" s="67">
        <f>AO39-AP39</f>
        <v>7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1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4</v>
      </c>
      <c r="AC40" s="86">
        <f>VLOOKUP(R40,AG39:AQ42,11,FALSE)</f>
        <v>-1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39999999018</v>
      </c>
      <c r="AJ40" s="67">
        <f>M38+M41+B43</f>
        <v>3</v>
      </c>
      <c r="AK40" s="67">
        <f>(3*AL40)+AM40</f>
        <v>4</v>
      </c>
      <c r="AL40" s="67">
        <f>N38+C40+C43</f>
        <v>1</v>
      </c>
      <c r="AM40" s="67">
        <f>O38+D40+D43</f>
        <v>1</v>
      </c>
      <c r="AN40" s="67">
        <f>P38+E40+E43</f>
        <v>1</v>
      </c>
      <c r="AO40" s="67">
        <f>H38+G40+G43</f>
        <v>2</v>
      </c>
      <c r="AP40" s="67">
        <f>G38+H40+H43</f>
        <v>3</v>
      </c>
      <c r="AQ40" s="67">
        <f>AO40-AP40</f>
        <v>-1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3</v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0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4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1</v>
      </c>
      <c r="Z41" s="89">
        <f>VLOOKUP(R41,AG39:AQ42,8,FALSE)</f>
        <v>1</v>
      </c>
      <c r="AA41" s="89">
        <f>VLOOKUP(R41,AG39:AQ42,9,FALSE)</f>
        <v>2</v>
      </c>
      <c r="AB41" s="89">
        <f>VLOOKUP(R41,AG39:AQ42,10,FALSE)</f>
        <v>3</v>
      </c>
      <c r="AC41" s="90">
        <f>VLOOKUP(R41,AG39:AQ42,11,FALSE)</f>
        <v>-1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39999999027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3</v>
      </c>
      <c r="AP41" s="67">
        <f>H39+G41+G43</f>
        <v>4</v>
      </c>
      <c r="AQ41" s="67">
        <f>AO41-AP41</f>
        <v>-1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2</v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1</v>
      </c>
      <c r="AB42" s="93">
        <f>VLOOKUP(R42,AG39:AQ42,10,FALSE)</f>
        <v>6</v>
      </c>
      <c r="AC42" s="94">
        <f>VLOOKUP(R42,AG39:AQ42,11,FALSE)</f>
        <v>-5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-4994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1</v>
      </c>
      <c r="AP42" s="78">
        <f>G39+G40+H42</f>
        <v>6</v>
      </c>
      <c r="AQ42" s="78">
        <f>AO42-AP42</f>
        <v>-5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1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0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6</v>
      </c>
      <c r="AB50" s="74">
        <f>VLOOKUP(R50,AG50:AQ53,10,FALSE)</f>
        <v>1</v>
      </c>
      <c r="AC50" s="75">
        <f>VLOOKUP(R50,AG50:AQ53,11,FALSE)</f>
        <v>5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90000005059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6</v>
      </c>
      <c r="AP50" s="67">
        <f>H49+H52+G53</f>
        <v>1</v>
      </c>
      <c r="AQ50" s="67">
        <f>AO50-AP50</f>
        <v>5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1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3</v>
      </c>
      <c r="AB51" s="85">
        <f>VLOOKUP(R51,AG50:AQ53,10,FALSE)</f>
        <v>3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19999998018</v>
      </c>
      <c r="AJ51" s="67">
        <f>M49+M52+B54</f>
        <v>3</v>
      </c>
      <c r="AK51" s="67">
        <f>(3*AL51)+AM51</f>
        <v>2</v>
      </c>
      <c r="AL51" s="67">
        <f>N49+C51+C54</f>
        <v>0</v>
      </c>
      <c r="AM51" s="67">
        <f>O49+D51+D54</f>
        <v>2</v>
      </c>
      <c r="AN51" s="67">
        <f>P49+E51+E54</f>
        <v>1</v>
      </c>
      <c r="AO51" s="67">
        <f>H49+G51+G54</f>
        <v>2</v>
      </c>
      <c r="AP51" s="67">
        <f>G49+H51+H54</f>
        <v>4</v>
      </c>
      <c r="AQ51" s="67">
        <f>AO51-AP51</f>
        <v>-2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2</v>
      </c>
      <c r="AB52" s="89">
        <f>VLOOKUP(R52,AG50:AQ53,10,FALSE)</f>
        <v>4</v>
      </c>
      <c r="AC52" s="90">
        <f>VLOOKUP(R52,AG50:AQ53,11,FALSE)</f>
        <v>-2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9999997007</v>
      </c>
      <c r="AJ52" s="67">
        <f>B50+M51+M54</f>
        <v>3</v>
      </c>
      <c r="AK52" s="67">
        <f>(3*AL52)+AM52</f>
        <v>1</v>
      </c>
      <c r="AL52" s="67">
        <f>C50+N52+N54</f>
        <v>0</v>
      </c>
      <c r="AM52" s="67">
        <f>D50+O52+O54</f>
        <v>1</v>
      </c>
      <c r="AN52" s="67">
        <f>E50+P52+P54</f>
        <v>2</v>
      </c>
      <c r="AO52" s="67">
        <f>G50+H52+H54</f>
        <v>1</v>
      </c>
      <c r="AP52" s="67">
        <f>H50+G52+G54</f>
        <v>4</v>
      </c>
      <c r="AQ52" s="67">
        <f>AO52-AP52</f>
        <v>-3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1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1</v>
      </c>
      <c r="AB53" s="93">
        <f>VLOOKUP(R53,AG50:AQ53,10,FALSE)</f>
        <v>4</v>
      </c>
      <c r="AC53" s="94">
        <f>VLOOKUP(R53,AG50:AQ53,11,FALSE)</f>
        <v>-3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40000000026</v>
      </c>
      <c r="AJ53" s="78">
        <f>M50+B52+B53</f>
        <v>3</v>
      </c>
      <c r="AK53" s="78">
        <f>(3*AL53)+AM53</f>
        <v>4</v>
      </c>
      <c r="AL53" s="78">
        <f>N50+N51+C53</f>
        <v>1</v>
      </c>
      <c r="AM53" s="78">
        <f>O50+O51+D53</f>
        <v>1</v>
      </c>
      <c r="AN53" s="78">
        <f>P50+P51+E53</f>
        <v>1</v>
      </c>
      <c r="AO53" s="78">
        <f>H50+H51+G53</f>
        <v>3</v>
      </c>
      <c r="AP53" s="78">
        <f>G50+G51+H53</f>
        <v>3</v>
      </c>
      <c r="AQ53" s="78">
        <f>AO53-AP53</f>
        <v>0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1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1</v>
      </c>
      <c r="E61" s="66">
        <f t="shared" si="35"/>
        <v>0</v>
      </c>
      <c r="F61" s="208" t="s">
        <v>108</v>
      </c>
      <c r="G61" s="156">
        <v>1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0</v>
      </c>
      <c r="O61" s="66">
        <f t="shared" si="38"/>
        <v>1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5</v>
      </c>
      <c r="AB61" s="74">
        <f>VLOOKUP(R61,AG61:AQ64,10,FALSE)</f>
        <v>2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90000003049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5</v>
      </c>
      <c r="AP61" s="67">
        <f>H60+H63+G64</f>
        <v>2</v>
      </c>
      <c r="AQ61" s="67">
        <f>AO61-AP61</f>
        <v>3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5</v>
      </c>
      <c r="AB62" s="85">
        <f>VLOOKUP(R62,AG61:AQ64,10,FALSE)</f>
        <v>2</v>
      </c>
      <c r="AC62" s="86">
        <f>VLOOKUP(R62,AG61:AQ64,11,FALSE)</f>
        <v>3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60000003048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5</v>
      </c>
      <c r="AP62" s="67">
        <f>G60+H62+H65</f>
        <v>2</v>
      </c>
      <c r="AQ62" s="67">
        <f>AO62-AP62</f>
        <v>3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Irlande</v>
      </c>
      <c r="V63" s="87">
        <f>VLOOKUP(R63,AG61:AQ64,5,FALSE)</f>
        <v>1</v>
      </c>
      <c r="W63" s="89">
        <f>VLOOKUP(R63,AG61:AQ64,4,FALSE)</f>
        <v>3</v>
      </c>
      <c r="X63" s="89">
        <f>VLOOKUP(R63,AG61:AQ64,6,FALSE)</f>
        <v>0</v>
      </c>
      <c r="Y63" s="89">
        <f>VLOOKUP(R63,AG61:AQ64,7,FALSE)</f>
        <v>1</v>
      </c>
      <c r="Z63" s="89">
        <f>VLOOKUP(R63,AG61:AQ64,8,FALSE)</f>
        <v>2</v>
      </c>
      <c r="AA63" s="89">
        <f>VLOOKUP(R63,AG61:AQ64,9,FALSE)</f>
        <v>2</v>
      </c>
      <c r="AB63" s="89">
        <f>VLOOKUP(R63,AG61:AQ64,10,FALSE)</f>
        <v>5</v>
      </c>
      <c r="AC63" s="90">
        <f>VLOOKUP(R63,AG61:AQ64,11,FALSE)</f>
        <v>-3</v>
      </c>
      <c r="AD63" s="217"/>
      <c r="AE63" s="217"/>
      <c r="AF63" s="76">
        <v>3</v>
      </c>
      <c r="AG63" s="67">
        <f>RANK(AI63,AI61:AI64)</f>
        <v>3</v>
      </c>
      <c r="AH63" s="67" t="str">
        <f>F61</f>
        <v>Irlande</v>
      </c>
      <c r="AI63" s="67">
        <f>(AK63*10000000000)+((AR63+AX63+BF63)*100000)+(AQ63*1000)+(AO63*10)-AF63</f>
        <v>9999997017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2</v>
      </c>
      <c r="AP63" s="67">
        <f>H61+G63+G65</f>
        <v>5</v>
      </c>
      <c r="AQ63" s="67">
        <f>AO63-AP63</f>
        <v>-3</v>
      </c>
      <c r="AR63" s="108">
        <f>IF(AND(AS63&lt;&gt;"",COUNTIF(AT63:AW63,AS63)=1),1000,0)</f>
        <v>0</v>
      </c>
      <c r="AS63" s="68">
        <f>IF(COUNTIF(AK61:AK64,AK63)=2,IF(AK63=AK61,AF61,IF(AK63=AK62,AF62,IF(AK63=AK64,AF64,""))),"")</f>
        <v>4</v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0</v>
      </c>
      <c r="H64" s="156">
        <v>1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Suède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1</v>
      </c>
      <c r="AB64" s="93">
        <f>VLOOKUP(R64,AG61:AQ64,10,FALSE)</f>
        <v>4</v>
      </c>
      <c r="AC64" s="94">
        <f>VLOOKUP(R64,AG61:AQ64,11,FALSE)</f>
        <v>-3</v>
      </c>
      <c r="AD64" s="217"/>
      <c r="AE64" s="217"/>
      <c r="AF64" s="77">
        <v>4</v>
      </c>
      <c r="AG64" s="78">
        <f>RANK(AI64,AI61:AI64)</f>
        <v>4</v>
      </c>
      <c r="AH64" s="78" t="str">
        <f>I61</f>
        <v>Suède</v>
      </c>
      <c r="AI64" s="67">
        <f>(AK64*10000000000)+((AR64+AX64+BF64)*100000)+(AQ64*1000)+(AO64*10)-AF64</f>
        <v>9999997006</v>
      </c>
      <c r="AJ64" s="78">
        <f>M61+B63+B64</f>
        <v>3</v>
      </c>
      <c r="AK64" s="78">
        <f>(3*AL64)+AM64</f>
        <v>1</v>
      </c>
      <c r="AL64" s="78">
        <f>N61+N62+C64</f>
        <v>0</v>
      </c>
      <c r="AM64" s="78">
        <f>O61+O62+D64</f>
        <v>1</v>
      </c>
      <c r="AN64" s="78">
        <f>P61+P62+E64</f>
        <v>2</v>
      </c>
      <c r="AO64" s="78">
        <f>H61+H62+G64</f>
        <v>1</v>
      </c>
      <c r="AP64" s="78">
        <f>G61+G62+H64</f>
        <v>4</v>
      </c>
      <c r="AQ64" s="78">
        <f>AO64-AP64</f>
        <v>-3</v>
      </c>
      <c r="AR64" s="111">
        <f>IF(AND(AS64&lt;&gt;"",COUNTIF(AT64:AW64,AS64)=1),1000,0)</f>
        <v>0</v>
      </c>
      <c r="AS64" s="112">
        <f>IF(COUNTIF(AK61:AK64,AK64)=2,IF(AK64=AK61,AF61,IF(AK64=AK62,AF62,IF(AK64=AK63,AF63,""))),"")</f>
        <v>3</v>
      </c>
      <c r="AT64" s="112" t="str">
        <f>IF(G64&gt;H64,1,"")</f>
        <v/>
      </c>
      <c r="AU64" s="112" t="str">
        <f>IF(H62&gt;G62,2,"")</f>
        <v/>
      </c>
      <c r="AV64" s="112" t="str">
        <f>IF(H61&gt;G61,3,"")</f>
        <v/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1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5</v>
      </c>
      <c r="AB72" s="74">
        <f>VLOOKUP(R72,AG72:AQ75,10,FALSE)</f>
        <v>1</v>
      </c>
      <c r="AC72" s="75">
        <f>VLOOKUP(R72,AG72:AQ75,11,FALSE)</f>
        <v>4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70000004049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5</v>
      </c>
      <c r="AP72" s="67">
        <f>H71+H74+G75</f>
        <v>1</v>
      </c>
      <c r="AQ72" s="67">
        <f>AO72-AP72</f>
        <v>4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 t="str">
        <f>IF(G74&gt;H74,3,"")</f>
        <v/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0</v>
      </c>
      <c r="D73" s="66">
        <f t="shared" si="42"/>
        <v>0</v>
      </c>
      <c r="E73" s="66">
        <f t="shared" si="43"/>
        <v>1</v>
      </c>
      <c r="F73" s="208" t="s">
        <v>110</v>
      </c>
      <c r="G73" s="156">
        <v>0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1</v>
      </c>
      <c r="O73" s="66">
        <f t="shared" si="46"/>
        <v>0</v>
      </c>
      <c r="P73" s="66">
        <f t="shared" si="47"/>
        <v>0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2</v>
      </c>
      <c r="AB73" s="85">
        <f>VLOOKUP(R73,AG72:AQ75,10,FALSE)</f>
        <v>2</v>
      </c>
      <c r="AC73" s="86">
        <f>VLOOKUP(R73,AG72:AQ75,11,FALSE)</f>
        <v>0</v>
      </c>
      <c r="AD73" s="217"/>
      <c r="AE73" s="217"/>
      <c r="AF73" s="76">
        <v>2</v>
      </c>
      <c r="AG73" s="67">
        <f>RANK(AI73,AI72:AI75)</f>
        <v>4</v>
      </c>
      <c r="AH73" s="67" t="str">
        <f>I71</f>
        <v>Islande</v>
      </c>
      <c r="AI73" s="67">
        <f>(AK73*10000000000)+((AR73+AX73+BF73)*100000)+(AQ73*1000)+(AO73*10)-AF73</f>
        <v>29999998008</v>
      </c>
      <c r="AJ73" s="67">
        <f>M71+M74+B76</f>
        <v>3</v>
      </c>
      <c r="AK73" s="67">
        <f>(3*AL73)+AM73</f>
        <v>3</v>
      </c>
      <c r="AL73" s="67">
        <f>N71+C73+C76</f>
        <v>1</v>
      </c>
      <c r="AM73" s="67">
        <f>O71+D73+D76</f>
        <v>0</v>
      </c>
      <c r="AN73" s="67">
        <f>P71+E73+E76</f>
        <v>2</v>
      </c>
      <c r="AO73" s="67">
        <f>H71+G73+G76</f>
        <v>1</v>
      </c>
      <c r="AP73" s="67">
        <f>G71+H73+H76</f>
        <v>3</v>
      </c>
      <c r="AQ73" s="67">
        <f>AO73-AP73</f>
        <v>-2</v>
      </c>
      <c r="AR73" s="108">
        <f>IF(AND(AS73&lt;&gt;"",COUNTIF(AT73:AW73,AS73)=1),1000,0)</f>
        <v>0</v>
      </c>
      <c r="AS73" s="68">
        <f>IF(COUNTIF(AK72:AK75,AK73)=2,IF(AK73=AK72,AF72,IF(AK73=AK74,AF74,IF(AK73=AK75,AF75,""))),"")</f>
        <v>4</v>
      </c>
      <c r="AT73" s="68" t="str">
        <f>IF(H71&gt;G71,1,"")</f>
        <v/>
      </c>
      <c r="AU73" s="109"/>
      <c r="AV73" s="68">
        <f>IF(G76&gt;H76,3,"")</f>
        <v>3</v>
      </c>
      <c r="AW73" s="110" t="str">
        <f>IF(G73&gt;H73,4,"")</f>
        <v/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0</v>
      </c>
      <c r="D74" s="66">
        <f t="shared" si="42"/>
        <v>1</v>
      </c>
      <c r="E74" s="66">
        <f t="shared" si="43"/>
        <v>0</v>
      </c>
      <c r="F74" s="208" t="s">
        <v>4</v>
      </c>
      <c r="G74" s="156">
        <v>1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1</v>
      </c>
      <c r="P74" s="66">
        <f t="shared" si="47"/>
        <v>0</v>
      </c>
      <c r="Q74" s="221"/>
      <c r="R74" s="69">
        <v>3</v>
      </c>
      <c r="S74" s="69"/>
      <c r="T74" s="87">
        <v>3</v>
      </c>
      <c r="U74" s="88" t="str">
        <f>VLOOKUP(R74,AG72:AQ75,2,FALSE)</f>
        <v>Hongrie</v>
      </c>
      <c r="V74" s="87">
        <f>VLOOKUP(R74,AG72:AQ75,5,FALSE)</f>
        <v>3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0</v>
      </c>
      <c r="Z74" s="89">
        <f>VLOOKUP(R74,AG72:AQ75,8,FALSE)</f>
        <v>2</v>
      </c>
      <c r="AA74" s="89">
        <f>VLOOKUP(R74,AG72:AQ75,9,FALSE)</f>
        <v>1</v>
      </c>
      <c r="AB74" s="89">
        <f>VLOOKUP(R74,AG72:AQ75,10,FALSE)</f>
        <v>3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40000000017</v>
      </c>
      <c r="AJ74" s="67">
        <f>B72+M73+M76</f>
        <v>3</v>
      </c>
      <c r="AK74" s="67">
        <f>(3*AL74)+AM74</f>
        <v>4</v>
      </c>
      <c r="AL74" s="67">
        <f>C72+N74+N76</f>
        <v>1</v>
      </c>
      <c r="AM74" s="67">
        <f>D72+O74+O76</f>
        <v>1</v>
      </c>
      <c r="AN74" s="67">
        <f>E72+P74+P76</f>
        <v>1</v>
      </c>
      <c r="AO74" s="67">
        <f>G72+H74+H76</f>
        <v>2</v>
      </c>
      <c r="AP74" s="67">
        <f>H72+G74+G76</f>
        <v>2</v>
      </c>
      <c r="AQ74" s="67">
        <f>AO74-AP74</f>
        <v>0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Islande</v>
      </c>
      <c r="V75" s="91">
        <f>VLOOKUP(R75,AG72:AQ75,5,FALSE)</f>
        <v>3</v>
      </c>
      <c r="W75" s="93">
        <f>VLOOKUP(R75,AG72:AQ75,4,FALSE)</f>
        <v>3</v>
      </c>
      <c r="X75" s="93">
        <f>VLOOKUP(R75,AG72:AQ75,6,FALSE)</f>
        <v>1</v>
      </c>
      <c r="Y75" s="93">
        <f>VLOOKUP(R75,AG72:AQ75,7,FALSE)</f>
        <v>0</v>
      </c>
      <c r="Z75" s="93">
        <f>VLOOKUP(R75,AG72:AQ75,8,FALSE)</f>
        <v>2</v>
      </c>
      <c r="AA75" s="93">
        <f>VLOOKUP(R75,AG72:AQ75,9,FALSE)</f>
        <v>1</v>
      </c>
      <c r="AB75" s="93">
        <f>VLOOKUP(R75,AG72:AQ75,10,FALSE)</f>
        <v>3</v>
      </c>
      <c r="AC75" s="94">
        <f>VLOOKUP(R75,AG72:AQ75,11,FALSE)</f>
        <v>-2</v>
      </c>
      <c r="AD75" s="217"/>
      <c r="AE75" s="217"/>
      <c r="AF75" s="77">
        <v>4</v>
      </c>
      <c r="AG75" s="78">
        <f>RANK(AI75,AI72:AI75)</f>
        <v>3</v>
      </c>
      <c r="AH75" s="78" t="str">
        <f>I72</f>
        <v>Hongrie</v>
      </c>
      <c r="AI75" s="67">
        <f>(AK75*10000000000)+((AR75+AX75+BF75)*100000)+(AQ75*1000)+(AO75*10)-AF75</f>
        <v>30099998006</v>
      </c>
      <c r="AJ75" s="78">
        <f>M72+B74+B75</f>
        <v>3</v>
      </c>
      <c r="AK75" s="78">
        <f>(3*AL75)+AM75</f>
        <v>3</v>
      </c>
      <c r="AL75" s="78">
        <f>N72+N73+C75</f>
        <v>1</v>
      </c>
      <c r="AM75" s="78">
        <f>O72+O73+D75</f>
        <v>0</v>
      </c>
      <c r="AN75" s="78">
        <f>P72+P73+E75</f>
        <v>2</v>
      </c>
      <c r="AO75" s="78">
        <f>H72+H73+G75</f>
        <v>1</v>
      </c>
      <c r="AP75" s="78">
        <f>G72+G73+H75</f>
        <v>3</v>
      </c>
      <c r="AQ75" s="78">
        <f>AO75-AP75</f>
        <v>-2</v>
      </c>
      <c r="AR75" s="111">
        <f>IF(AND(AS75&lt;&gt;"",COUNTIF(AT75:AW75,AS75)=1),1000,0)</f>
        <v>1000</v>
      </c>
      <c r="AS75" s="112">
        <f>IF(COUNTIF(AK72:AK75,AK75)=2,IF(AK75=AK72,AF72,IF(AK75=AK73,AF73,IF(AK75=AK74,AF74,""))),"")</f>
        <v>2</v>
      </c>
      <c r="AT75" s="112" t="str">
        <f>IF(G75&gt;H75,1,"")</f>
        <v/>
      </c>
      <c r="AU75" s="112">
        <f>IF(H73&gt;G73,2,"")</f>
        <v>2</v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1</v>
      </c>
      <c r="D76" s="66">
        <f t="shared" si="42"/>
        <v>0</v>
      </c>
      <c r="E76" s="66">
        <f t="shared" si="43"/>
        <v>0</v>
      </c>
      <c r="F76" s="209" t="s">
        <v>110</v>
      </c>
      <c r="G76" s="156">
        <v>1</v>
      </c>
      <c r="H76" s="156">
        <v>0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0</v>
      </c>
      <c r="P76" s="66">
        <f t="shared" si="47"/>
        <v>1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Ukraine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2</v>
      </c>
      <c r="AB83" s="166">
        <f>VLOOKUP(T83,AG83:AQ88,10,FALSE)</f>
        <v>3</v>
      </c>
      <c r="AC83" s="167">
        <f t="shared" ref="AC83:AC88" si="50">AA83-AB83</f>
        <v>-1</v>
      </c>
      <c r="AD83" s="228">
        <f t="shared" ref="AD83:AD88" si="51">VLOOKUP(T83,$AG$83:$AR$88,12,FALSE)</f>
        <v>3</v>
      </c>
      <c r="AE83" s="228"/>
      <c r="AF83" s="168">
        <v>1</v>
      </c>
      <c r="AG83" s="168">
        <f t="shared" ref="AG83:AG88" si="52">RANK(AI83,$AI$83:$AI$88)</f>
        <v>2</v>
      </c>
      <c r="AH83" s="168" t="str">
        <f>U19</f>
        <v>Roumanie</v>
      </c>
      <c r="AI83" s="169">
        <f t="shared" ref="AI83:AI88" si="53">(AK83*100000000)+(AQ83*100000)+(AO83*1000)-AF83</f>
        <v>299901999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2</v>
      </c>
      <c r="AP83" s="168">
        <f t="shared" si="54"/>
        <v>3</v>
      </c>
      <c r="AQ83" s="168">
        <f t="shared" si="54"/>
        <v>-1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Roumanie</v>
      </c>
      <c r="V84" s="170">
        <f t="shared" si="48"/>
        <v>3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0</v>
      </c>
      <c r="Z84" s="172">
        <f>VLOOKUP(T84,AG83:AQ88,8,FALSE)</f>
        <v>2</v>
      </c>
      <c r="AA84" s="172">
        <f>VLOOKUP(T84,AG83:AQ88,9,FALSE)</f>
        <v>2</v>
      </c>
      <c r="AB84" s="172">
        <f>VLOOKUP(T84,AG83:AQ88,10,FALSE)</f>
        <v>3</v>
      </c>
      <c r="AC84" s="173">
        <f t="shared" si="50"/>
        <v>-1</v>
      </c>
      <c r="AD84" s="228">
        <f t="shared" si="51"/>
        <v>1</v>
      </c>
      <c r="AE84" s="228"/>
      <c r="AF84" s="168">
        <v>2</v>
      </c>
      <c r="AG84" s="168">
        <f t="shared" si="52"/>
        <v>4</v>
      </c>
      <c r="AH84" s="168" t="str">
        <f>U30</f>
        <v>Pays de Galles</v>
      </c>
      <c r="AI84" s="169">
        <f t="shared" si="53"/>
        <v>199902998</v>
      </c>
      <c r="AJ84" s="168">
        <f>W30</f>
        <v>3</v>
      </c>
      <c r="AK84" s="168">
        <f>V30</f>
        <v>2</v>
      </c>
      <c r="AL84" s="168">
        <f t="shared" ref="AL84:AQ84" si="55">X30</f>
        <v>0</v>
      </c>
      <c r="AM84" s="168">
        <f t="shared" si="55"/>
        <v>2</v>
      </c>
      <c r="AN84" s="168">
        <f t="shared" si="55"/>
        <v>1</v>
      </c>
      <c r="AO84" s="168">
        <f t="shared" si="55"/>
        <v>3</v>
      </c>
      <c r="AP84" s="168">
        <f t="shared" si="55"/>
        <v>4</v>
      </c>
      <c r="AQ84" s="168">
        <f t="shared" si="55"/>
        <v>-1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Hongrie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1</v>
      </c>
      <c r="AB85" s="176">
        <f>VLOOKUP(T85,AG83:AQ88,10,FALSE)</f>
        <v>3</v>
      </c>
      <c r="AC85" s="177">
        <f t="shared" si="50"/>
        <v>-2</v>
      </c>
      <c r="AD85" s="228">
        <f t="shared" si="51"/>
        <v>6</v>
      </c>
      <c r="AE85" s="228"/>
      <c r="AF85" s="168">
        <v>3</v>
      </c>
      <c r="AG85" s="168">
        <f t="shared" si="52"/>
        <v>1</v>
      </c>
      <c r="AH85" s="168" t="str">
        <f>U41</f>
        <v>Ukraine</v>
      </c>
      <c r="AI85" s="169">
        <f t="shared" si="53"/>
        <v>399901997</v>
      </c>
      <c r="AJ85" s="168">
        <f>W41</f>
        <v>3</v>
      </c>
      <c r="AK85" s="168">
        <f>V41</f>
        <v>4</v>
      </c>
      <c r="AL85" s="168">
        <f t="shared" ref="AL85:AQ85" si="56">X41</f>
        <v>1</v>
      </c>
      <c r="AM85" s="168">
        <f t="shared" si="56"/>
        <v>1</v>
      </c>
      <c r="AN85" s="168">
        <f t="shared" si="56"/>
        <v>1</v>
      </c>
      <c r="AO85" s="168">
        <f t="shared" si="56"/>
        <v>2</v>
      </c>
      <c r="AP85" s="168">
        <f t="shared" si="56"/>
        <v>3</v>
      </c>
      <c r="AQ85" s="168">
        <f t="shared" si="56"/>
        <v>-1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Pays de Galles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3</v>
      </c>
      <c r="AB86" s="180">
        <f>VLOOKUP(T86,AG83:AQ88,10,FALSE)</f>
        <v>4</v>
      </c>
      <c r="AC86" s="181">
        <f t="shared" si="50"/>
        <v>-1</v>
      </c>
      <c r="AD86" s="228">
        <f t="shared" si="51"/>
        <v>2</v>
      </c>
      <c r="AE86" s="228"/>
      <c r="AF86" s="168">
        <v>4</v>
      </c>
      <c r="AG86" s="168">
        <f t="shared" si="52"/>
        <v>5</v>
      </c>
      <c r="AH86" s="168" t="str">
        <f>U52</f>
        <v>Rép. Tchèque</v>
      </c>
      <c r="AI86" s="169">
        <f t="shared" si="53"/>
        <v>199801996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2</v>
      </c>
      <c r="AP86" s="168">
        <f t="shared" si="57"/>
        <v>4</v>
      </c>
      <c r="AQ86" s="168">
        <f t="shared" si="57"/>
        <v>-2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Rép. Tchèque</v>
      </c>
      <c r="V87" s="182">
        <f t="shared" si="48"/>
        <v>2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2</v>
      </c>
      <c r="Z87" s="184">
        <f>VLOOKUP(T87,AG83:AQ88,8,FALSE)</f>
        <v>1</v>
      </c>
      <c r="AA87" s="184">
        <f>VLOOKUP(T87,AG83:AQ88,9,FALSE)</f>
        <v>2</v>
      </c>
      <c r="AB87" s="184">
        <f>VLOOKUP(T87,AG83:AQ88,10,FALSE)</f>
        <v>4</v>
      </c>
      <c r="AC87" s="185">
        <f t="shared" si="50"/>
        <v>-2</v>
      </c>
      <c r="AD87" s="228">
        <f t="shared" si="51"/>
        <v>4</v>
      </c>
      <c r="AE87" s="228"/>
      <c r="AF87" s="168">
        <v>5</v>
      </c>
      <c r="AG87" s="168">
        <f t="shared" si="52"/>
        <v>6</v>
      </c>
      <c r="AH87" s="168" t="str">
        <f>U63</f>
        <v>Irlande</v>
      </c>
      <c r="AI87" s="169">
        <f t="shared" si="53"/>
        <v>99701995</v>
      </c>
      <c r="AJ87" s="168">
        <f>W63</f>
        <v>3</v>
      </c>
      <c r="AK87" s="168">
        <f>V63</f>
        <v>1</v>
      </c>
      <c r="AL87" s="168">
        <f t="shared" ref="AL87:AQ87" si="58">X63</f>
        <v>0</v>
      </c>
      <c r="AM87" s="168">
        <f t="shared" si="58"/>
        <v>1</v>
      </c>
      <c r="AN87" s="168">
        <f t="shared" si="58"/>
        <v>2</v>
      </c>
      <c r="AO87" s="168">
        <f t="shared" si="58"/>
        <v>2</v>
      </c>
      <c r="AP87" s="168">
        <f t="shared" si="58"/>
        <v>5</v>
      </c>
      <c r="AQ87" s="168">
        <f t="shared" si="58"/>
        <v>-3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Irlande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2</v>
      </c>
      <c r="AB88" s="188">
        <f>VLOOKUP(T88,AG83:AQ88,10,FALSE)</f>
        <v>5</v>
      </c>
      <c r="AC88" s="189">
        <f t="shared" si="50"/>
        <v>-3</v>
      </c>
      <c r="AD88" s="228">
        <f t="shared" si="51"/>
        <v>5</v>
      </c>
      <c r="AE88" s="228"/>
      <c r="AF88" s="168">
        <v>6</v>
      </c>
      <c r="AG88" s="168">
        <f t="shared" si="52"/>
        <v>3</v>
      </c>
      <c r="AH88" s="168" t="str">
        <f>U74</f>
        <v>Hongrie</v>
      </c>
      <c r="AI88" s="169">
        <f t="shared" si="53"/>
        <v>299800994</v>
      </c>
      <c r="AJ88" s="168">
        <f>W74</f>
        <v>3</v>
      </c>
      <c r="AK88" s="168">
        <f>V74</f>
        <v>3</v>
      </c>
      <c r="AL88" s="168">
        <f t="shared" ref="AL88:AQ88" si="59">X74</f>
        <v>1</v>
      </c>
      <c r="AM88" s="168">
        <f t="shared" si="59"/>
        <v>0</v>
      </c>
      <c r="AN88" s="168">
        <f t="shared" si="59"/>
        <v>2</v>
      </c>
      <c r="AO88" s="168">
        <f t="shared" si="59"/>
        <v>1</v>
      </c>
      <c r="AP88" s="168">
        <f t="shared" si="59"/>
        <v>3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1236</v>
      </c>
      <c r="V91" s="190" t="str">
        <f>VLOOKUP(U91,AH93:AJ107,3,FALSE)</f>
        <v>Ukraine</v>
      </c>
      <c r="W91" s="190" t="str">
        <f>VLOOKUP(U91,AH93:AK107,4,FALSE)</f>
        <v>Roumanie</v>
      </c>
      <c r="X91" s="190" t="str">
        <f>VLOOKUP(U91,AH93:AL107,5,FALSE)</f>
        <v>Pays de Galles</v>
      </c>
      <c r="Y91" s="190" t="str">
        <f>VLOOKUP(U91,AH93:AM107,6,FALSE)</f>
        <v>Hongrie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Rép. Tchèque</v>
      </c>
      <c r="AL93" s="190" t="str">
        <f>U19</f>
        <v>Roumanie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Pays de Galles</v>
      </c>
      <c r="AM94" s="190" t="str">
        <f>U63</f>
        <v>Irlande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Pays de Galles</v>
      </c>
      <c r="AM95" s="190" t="str">
        <f>U74</f>
        <v>Hongrie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Roumanie</v>
      </c>
      <c r="AL96" s="190" t="str">
        <f>U30</f>
        <v>Pays de Galles</v>
      </c>
      <c r="AM96" s="190" t="str">
        <f>U63</f>
        <v>Irlande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Roumanie</v>
      </c>
      <c r="AL97" s="190" t="str">
        <f>U30</f>
        <v>Pays de Galles</v>
      </c>
      <c r="AM97" s="190" t="str">
        <f>U74</f>
        <v>Hongrie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Irlande</v>
      </c>
      <c r="AK98" s="190" t="str">
        <f>U19</f>
        <v>Roumanie</v>
      </c>
      <c r="AL98" s="190" t="str">
        <f>U30</f>
        <v>Pays de Galles</v>
      </c>
      <c r="AM98" s="190" t="str">
        <f>U74</f>
        <v>Hongrie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Rép. Tchèque</v>
      </c>
      <c r="AL99" s="190" t="str">
        <f>U19</f>
        <v>Roumanie</v>
      </c>
      <c r="AM99" s="190" t="str">
        <f>U63</f>
        <v>Irlande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Rép. Tchèque</v>
      </c>
      <c r="AL100" s="190" t="str">
        <f>U19</f>
        <v>Roumanie</v>
      </c>
      <c r="AM100" s="190" t="str">
        <f>U74</f>
        <v>Hongrie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Hongrie</v>
      </c>
      <c r="AM101" s="190" t="str">
        <f>U63</f>
        <v>Irlande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Roumanie</v>
      </c>
      <c r="AL102" s="190" t="str">
        <f>U74</f>
        <v>Hongrie</v>
      </c>
      <c r="AM102" s="190" t="str">
        <f>U63</f>
        <v>Irlande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Rép. Tchèque</v>
      </c>
      <c r="AL103" s="190" t="str">
        <f>U30</f>
        <v>Pays de Galles</v>
      </c>
      <c r="AM103" s="190" t="str">
        <f>U63</f>
        <v>Irlande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Rép. Tchèque</v>
      </c>
      <c r="AL104" s="190" t="str">
        <f>U30</f>
        <v>Pays de Galles</v>
      </c>
      <c r="AM104" s="190" t="str">
        <f>U74</f>
        <v>Hongrie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Irlande</v>
      </c>
      <c r="AK105" s="190" t="str">
        <f>U41</f>
        <v>Ukraine</v>
      </c>
      <c r="AL105" s="190" t="str">
        <f>U30</f>
        <v>Pays de Galles</v>
      </c>
      <c r="AM105" s="190" t="str">
        <f>U74</f>
        <v>Hongrie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Irlande</v>
      </c>
      <c r="AK106" s="190" t="str">
        <f>U52</f>
        <v>Rép. Tchèque</v>
      </c>
      <c r="AL106" s="190" t="str">
        <f>U30</f>
        <v>Pays de Galles</v>
      </c>
      <c r="AM106" s="190" t="str">
        <f>U74</f>
        <v>Hongrie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Rép. Tchèque</v>
      </c>
      <c r="AL107" s="190" t="str">
        <f>U74</f>
        <v>Hongrie</v>
      </c>
      <c r="AM107" s="190" t="str">
        <f>U63</f>
        <v>Irlande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opLeftCell="A37" zoomScale="90" zoomScaleNormal="90" workbookViewId="0">
      <selection activeCell="O36" sqref="O36:O37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169</v>
      </c>
      <c r="P3" s="271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Suisse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56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Hongrie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2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1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Pays de Galles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10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Suisse</v>
      </c>
      <c r="I70" s="80" t="str">
        <f>F8</f>
        <v>Suisse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Angleterre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Hongrie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Russie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Pays de Galles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Amaury Duchesne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amaury.duchesne@gmail.com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1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0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2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0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0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0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0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1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1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0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0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0</v>
      </c>
      <c r="I41" s="210">
        <f>Poules!H64</f>
        <v>1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Suisse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Hongrie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Pays de Galles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Suisse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Russie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Angleterre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Allemagne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DUCHESNE, Amaury</cp:lastModifiedBy>
  <dcterms:created xsi:type="dcterms:W3CDTF">2012-03-29T08:20:24Z</dcterms:created>
  <dcterms:modified xsi:type="dcterms:W3CDTF">2016-05-26T14:01:59Z</dcterms:modified>
</cp:coreProperties>
</file>